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10" yWindow="120" windowWidth="11445" windowHeight="8730"/>
  </bookViews>
  <sheets>
    <sheet name="ВС 2022 год" sheetId="2" r:id="rId1"/>
    <sheet name="ВО 2022 год" sheetId="1" r:id="rId2"/>
  </sheets>
  <calcPr calcId="145621"/>
</workbook>
</file>

<file path=xl/calcChain.xml><?xml version="1.0" encoding="utf-8"?>
<calcChain xmlns="http://schemas.openxmlformats.org/spreadsheetml/2006/main">
  <c r="D18" i="1" l="1"/>
  <c r="E15" i="1"/>
  <c r="D15" i="1"/>
  <c r="D10" i="1"/>
  <c r="E8" i="1"/>
  <c r="D8" i="1"/>
  <c r="E37" i="2" l="1"/>
  <c r="D37" i="2"/>
  <c r="E30" i="2" l="1"/>
  <c r="D30" i="2"/>
  <c r="E33" i="1"/>
  <c r="D33" i="1"/>
  <c r="G62" i="2" l="1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G36" i="2"/>
  <c r="F36" i="2"/>
  <c r="G35" i="2"/>
  <c r="F35" i="2"/>
  <c r="E34" i="2"/>
  <c r="D34" i="2"/>
  <c r="G29" i="2"/>
  <c r="F29" i="2"/>
  <c r="G32" i="2"/>
  <c r="F32" i="2"/>
  <c r="G31" i="2"/>
  <c r="F31" i="2"/>
  <c r="G30" i="2"/>
  <c r="G28" i="2"/>
  <c r="F28" i="2"/>
  <c r="G27" i="2"/>
  <c r="F27" i="2"/>
  <c r="G26" i="2"/>
  <c r="F26" i="2"/>
  <c r="G25" i="2"/>
  <c r="F25" i="2"/>
  <c r="G24" i="2"/>
  <c r="F24" i="2"/>
  <c r="E23" i="2"/>
  <c r="D23" i="2"/>
  <c r="G22" i="2"/>
  <c r="F22" i="2"/>
  <c r="E21" i="2"/>
  <c r="G18" i="2"/>
  <c r="F18" i="2"/>
  <c r="G17" i="2"/>
  <c r="F17" i="2"/>
  <c r="G16" i="2"/>
  <c r="F16" i="2"/>
  <c r="G15" i="2"/>
  <c r="F15" i="2"/>
  <c r="E14" i="2"/>
  <c r="D14" i="2"/>
  <c r="E13" i="2"/>
  <c r="D13" i="2"/>
  <c r="G12" i="2"/>
  <c r="F12" i="2"/>
  <c r="G11" i="2"/>
  <c r="F11" i="2"/>
  <c r="G10" i="2"/>
  <c r="F10" i="2"/>
  <c r="G9" i="2"/>
  <c r="F9" i="2"/>
  <c r="G8" i="2"/>
  <c r="F8" i="2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6" i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38" i="1"/>
  <c r="F38" i="1"/>
  <c r="E37" i="1"/>
  <c r="G37" i="1" s="1"/>
  <c r="D37" i="1"/>
  <c r="G36" i="1"/>
  <c r="F36" i="1"/>
  <c r="G35" i="1"/>
  <c r="F35" i="1"/>
  <c r="G34" i="1"/>
  <c r="F34" i="1"/>
  <c r="G33" i="1"/>
  <c r="G32" i="1"/>
  <c r="F32" i="1"/>
  <c r="G31" i="1"/>
  <c r="F31" i="1"/>
  <c r="G30" i="1"/>
  <c r="F30" i="1"/>
  <c r="G29" i="1"/>
  <c r="F29" i="1"/>
  <c r="G28" i="1"/>
  <c r="F28" i="1"/>
  <c r="E27" i="1"/>
  <c r="D27" i="1"/>
  <c r="G26" i="1"/>
  <c r="F26" i="1"/>
  <c r="E25" i="1"/>
  <c r="E47" i="1" s="1"/>
  <c r="D25" i="1"/>
  <c r="D47" i="1" s="1"/>
  <c r="G22" i="1"/>
  <c r="F22" i="1"/>
  <c r="G21" i="1"/>
  <c r="F21" i="1"/>
  <c r="G20" i="1"/>
  <c r="F20" i="1"/>
  <c r="G19" i="1"/>
  <c r="F19" i="1"/>
  <c r="E18" i="1"/>
  <c r="G17" i="1"/>
  <c r="F17" i="1"/>
  <c r="G16" i="1"/>
  <c r="F16" i="1"/>
  <c r="G14" i="1"/>
  <c r="F14" i="1"/>
  <c r="G13" i="1"/>
  <c r="F13" i="1"/>
  <c r="G12" i="1"/>
  <c r="F12" i="1"/>
  <c r="G11" i="1"/>
  <c r="F11" i="1"/>
  <c r="E10" i="1"/>
  <c r="G10" i="1" s="1"/>
  <c r="G9" i="1"/>
  <c r="F9" i="1"/>
  <c r="D21" i="2" l="1"/>
  <c r="D23" i="1"/>
  <c r="D40" i="1"/>
  <c r="G34" i="2"/>
  <c r="E23" i="1"/>
  <c r="E40" i="1"/>
  <c r="G40" i="1" s="1"/>
  <c r="G15" i="1"/>
  <c r="G18" i="1"/>
  <c r="G27" i="1"/>
  <c r="G13" i="2"/>
  <c r="G14" i="2"/>
  <c r="G23" i="2"/>
  <c r="D44" i="2"/>
  <c r="E44" i="2"/>
  <c r="G47" i="1"/>
  <c r="F47" i="1"/>
  <c r="G8" i="1"/>
  <c r="F8" i="1"/>
  <c r="F10" i="1"/>
  <c r="F15" i="1"/>
  <c r="F18" i="1"/>
  <c r="F25" i="1"/>
  <c r="F27" i="1"/>
  <c r="F33" i="1"/>
  <c r="F37" i="1"/>
  <c r="F40" i="1"/>
  <c r="F13" i="2"/>
  <c r="F14" i="2"/>
  <c r="F21" i="2"/>
  <c r="F23" i="2"/>
  <c r="F30" i="2"/>
  <c r="F34" i="2"/>
  <c r="F37" i="2"/>
  <c r="G25" i="1"/>
  <c r="G21" i="2"/>
  <c r="G44" i="2" l="1"/>
  <c r="F44" i="2"/>
</calcChain>
</file>

<file path=xl/sharedStrings.xml><?xml version="1.0" encoding="utf-8"?>
<sst xmlns="http://schemas.openxmlformats.org/spreadsheetml/2006/main" count="332" uniqueCount="162">
  <si>
    <t>Наименование организации, осуществляющей водоотведение</t>
  </si>
  <si>
    <t>№ п/п</t>
  </si>
  <si>
    <t>Показатели</t>
  </si>
  <si>
    <t>ед.изм.</t>
  </si>
  <si>
    <t>план</t>
  </si>
  <si>
    <t>факт</t>
  </si>
  <si>
    <t xml:space="preserve"> +, -</t>
  </si>
  <si>
    <t>%</t>
  </si>
  <si>
    <t>Баланс водоотведения</t>
  </si>
  <si>
    <t>Принято сточных вод</t>
  </si>
  <si>
    <t>тыс.м.куб.</t>
  </si>
  <si>
    <t>Не учтенный приток стоков (ливневка)</t>
  </si>
  <si>
    <t xml:space="preserve">Принято от потребителей всего, в том числе : </t>
  </si>
  <si>
    <t xml:space="preserve"> 3.1</t>
  </si>
  <si>
    <t>бюджетные потребители</t>
  </si>
  <si>
    <t xml:space="preserve"> 3.2</t>
  </si>
  <si>
    <t xml:space="preserve"> население</t>
  </si>
  <si>
    <t xml:space="preserve"> 3.3</t>
  </si>
  <si>
    <t>прочие потребители</t>
  </si>
  <si>
    <t xml:space="preserve"> 3.4</t>
  </si>
  <si>
    <t xml:space="preserve"> от других организаций, осуществляющих водоотведение</t>
  </si>
  <si>
    <t>Принято по категориям сточных вод:</t>
  </si>
  <si>
    <t>тыс.куб.м</t>
  </si>
  <si>
    <t>жидких бытовых отходов</t>
  </si>
  <si>
    <t>поверхностных сточных вод</t>
  </si>
  <si>
    <t>Объем транспортируемых сточных вод, в том числе:</t>
  </si>
  <si>
    <t>на собственные очистные сооружения</t>
  </si>
  <si>
    <t>передано другим организациям, осуществляющим деятельность в сфере водоотведения</t>
  </si>
  <si>
    <t>Объем стоков прошедших очиску</t>
  </si>
  <si>
    <t>Объм сточных вод сброшенных без очистки</t>
  </si>
  <si>
    <t xml:space="preserve"> 7.1</t>
  </si>
  <si>
    <t>Удельный вес стоков сброшенных без очистки</t>
  </si>
  <si>
    <t xml:space="preserve"> %</t>
  </si>
  <si>
    <t xml:space="preserve">Объем финансовых потребностей, необходимых для реализации производственной программы </t>
  </si>
  <si>
    <t>НВВ  всего / расходы</t>
  </si>
  <si>
    <t>тыс. руб.</t>
  </si>
  <si>
    <t>в том числе :</t>
  </si>
  <si>
    <t>операционные расходы, в т.ч.:</t>
  </si>
  <si>
    <t xml:space="preserve">   производственные расходы (без э/э)</t>
  </si>
  <si>
    <t xml:space="preserve">   ремонтные расходы</t>
  </si>
  <si>
    <t xml:space="preserve">   административные расходы</t>
  </si>
  <si>
    <t xml:space="preserve"> неподконтрольные расходы в т.ч.:</t>
  </si>
  <si>
    <t xml:space="preserve">   налог на имущество</t>
  </si>
  <si>
    <t>Расходы на транспортировку сточных вод</t>
  </si>
  <si>
    <t xml:space="preserve"> 5.3</t>
  </si>
  <si>
    <t>расходы на электроэнергию</t>
  </si>
  <si>
    <t xml:space="preserve">  объем э/э</t>
  </si>
  <si>
    <t>тыс.квт.ч.</t>
  </si>
  <si>
    <t xml:space="preserve">  цена э/э</t>
  </si>
  <si>
    <t>руб./кВт*ч</t>
  </si>
  <si>
    <t xml:space="preserve">  удельный расход  э/э на 1 куб.м. стоков</t>
  </si>
  <si>
    <t>кВт*ч/куб.м.</t>
  </si>
  <si>
    <t xml:space="preserve"> 5.4</t>
  </si>
  <si>
    <t>амортизация</t>
  </si>
  <si>
    <t>корректировка НВВ (по приказу)</t>
  </si>
  <si>
    <t>сглаживание НВВ (по приказу)</t>
  </si>
  <si>
    <t>прибыль</t>
  </si>
  <si>
    <t>убыток</t>
  </si>
  <si>
    <t>Справочно</t>
  </si>
  <si>
    <t>Средневзвешенный тариф</t>
  </si>
  <si>
    <t>руб./куб.м.</t>
  </si>
  <si>
    <t xml:space="preserve">Средняя заработная плата </t>
  </si>
  <si>
    <t xml:space="preserve"> руб.</t>
  </si>
  <si>
    <t>производственный персонал</t>
  </si>
  <si>
    <t>руб.</t>
  </si>
  <si>
    <t>ремонтный персонал</t>
  </si>
  <si>
    <t>административный  персонал</t>
  </si>
  <si>
    <t>Среднесписочная численность</t>
  </si>
  <si>
    <t>ед.</t>
  </si>
  <si>
    <t>Перечень мероприятий по ремонту объектов централизованной системы водоотведения, направленных на мероприятия по энергосбережению и повышению энергетической эффективности</t>
  </si>
  <si>
    <t>1.</t>
  </si>
  <si>
    <t>Ремонт объектов централизованной системы водоотведения, в том числе  по мероприятиям:</t>
  </si>
  <si>
    <t>…</t>
  </si>
  <si>
    <t>2.</t>
  </si>
  <si>
    <t>Улучшение качества очистки сточных вод, в том числе по мероприятиям:</t>
  </si>
  <si>
    <t>….</t>
  </si>
  <si>
    <t>3.</t>
  </si>
  <si>
    <t>Энергосбережение и повышение энергоэффективности, в том числе по мероприятиям:</t>
  </si>
  <si>
    <t>4.</t>
  </si>
  <si>
    <t>Повышение антитеррористической безопасности</t>
  </si>
  <si>
    <t>5.</t>
  </si>
  <si>
    <t>Повышение качества обслуживания абонентов</t>
  </si>
  <si>
    <t xml:space="preserve"> Показатели надежности, качества, энергетической эффективности объектов централизованных систем холодного водоотведения.</t>
  </si>
  <si>
    <t>Наименование целевого показателя производственной деятельности</t>
  </si>
  <si>
    <t>Единица измерения</t>
  </si>
  <si>
    <t xml:space="preserve">Величина показателя </t>
  </si>
  <si>
    <t>Отклонение</t>
  </si>
  <si>
    <t>Причина отклонения</t>
  </si>
  <si>
    <t>План</t>
  </si>
  <si>
    <t>Факт</t>
  </si>
  <si>
    <t xml:space="preserve">Показатели надежности и бесперебойности водоотведения </t>
  </si>
  <si>
    <t>удельное количество аварий и засоров в расчете на протяженность канализационной сети в год</t>
  </si>
  <si>
    <t>ед./км</t>
  </si>
  <si>
    <t>Показатели очистки сточных вод</t>
  </si>
  <si>
    <t xml:space="preserve"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 </t>
  </si>
  <si>
    <t xml:space="preserve">доля поверхностных сточных вод, не подвергающихся очистке, в общем объеме поверхностных сточных вод, принимаемых в централизованную ливневую систему водоотведения </t>
  </si>
  <si>
    <t xml:space="preserve">доля проб сточных вод, не соответствующих установленным нормативам допустимых сбросов, лимитам на сбросы, рассчитанная применительно к видам централизованных систем водоотведения раздельно для централизованной общесплавной (бытовой) и централизованной ливневой систем водоотведения </t>
  </si>
  <si>
    <t>Показатели эффективности использования ресурсов:</t>
  </si>
  <si>
    <t xml:space="preserve">удельный расход электрической энергии, потребляемой в технологическом процессе очистки сточных вод, на единицу объема очищаемых сточных вод </t>
  </si>
  <si>
    <t>кВт*ч/куб. м</t>
  </si>
  <si>
    <t>удельный расход электрической энергии, потребляемой в технологическом процессе транспортировки сточных вод, на единицу объема транспортируемых сточных вод</t>
  </si>
  <si>
    <t>Иные показатели</t>
  </si>
  <si>
    <t>Руководитель организации</t>
  </si>
  <si>
    <t>подпись</t>
  </si>
  <si>
    <t>Ф. И. О.</t>
  </si>
  <si>
    <t>М. П.</t>
  </si>
  <si>
    <t>Наименование организации, осуществляющей водоснабжение</t>
  </si>
  <si>
    <t>Ед.изм.</t>
  </si>
  <si>
    <t>Баланс водоснабжения</t>
  </si>
  <si>
    <t>Поднято воды</t>
  </si>
  <si>
    <t>Объем воды поданной в сеть</t>
  </si>
  <si>
    <t>2.1.</t>
  </si>
  <si>
    <t>из собственных источников</t>
  </si>
  <si>
    <t>2.2.</t>
  </si>
  <si>
    <t>от других операторов</t>
  </si>
  <si>
    <t>Потери воды в сетях</t>
  </si>
  <si>
    <t>3.1.</t>
  </si>
  <si>
    <t>Удельный вес потерь</t>
  </si>
  <si>
    <t>Отпущено воды по категориям потребителей , всего:</t>
  </si>
  <si>
    <t xml:space="preserve"> - население</t>
  </si>
  <si>
    <t xml:space="preserve"> - бюджетные потребители</t>
  </si>
  <si>
    <t xml:space="preserve"> - иные потребители</t>
  </si>
  <si>
    <t xml:space="preserve"> - собственное потребление</t>
  </si>
  <si>
    <t>- другим организациям, осуществляющим водоснабжение</t>
  </si>
  <si>
    <t xml:space="preserve"> 5.1</t>
  </si>
  <si>
    <t xml:space="preserve"> 5.1.1</t>
  </si>
  <si>
    <t xml:space="preserve"> 5.1.2</t>
  </si>
  <si>
    <t xml:space="preserve"> 5.1.3</t>
  </si>
  <si>
    <t xml:space="preserve"> 5.2</t>
  </si>
  <si>
    <t xml:space="preserve"> 5.2.1</t>
  </si>
  <si>
    <t xml:space="preserve"> 5.2.2</t>
  </si>
  <si>
    <t>Расходы на покупку воды</t>
  </si>
  <si>
    <t xml:space="preserve"> 5.2.3</t>
  </si>
  <si>
    <t>водный налог и плата за пользование водным объектом</t>
  </si>
  <si>
    <t xml:space="preserve">  удельный расход  э/э на 1 куб.м. воды</t>
  </si>
  <si>
    <t>Перечень мероприятий по ремонту объектов централизованной системы водоснабжения, направленных на улучшение качества воды, мероприятий по энергосбережению и повышению энергетической эффективности, в том числе снижению потерь воды при транспортировке.</t>
  </si>
  <si>
    <t>Ремонт объектов централизованной системы водоснабжения, в том числе  по мероприятиям:</t>
  </si>
  <si>
    <t>Улучшение качества очистки  воды, в том числе по мероприятиям:</t>
  </si>
  <si>
    <t xml:space="preserve"> Показатели надежности, качества, энергетической эффективности объектов централизованных систем холодного водоснабжения.</t>
  </si>
  <si>
    <t>Наименование показателя</t>
  </si>
  <si>
    <t>Значение показателя</t>
  </si>
  <si>
    <t>Показатели качества питьевой воды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</si>
  <si>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воды, %.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</si>
  <si>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воды, %</t>
  </si>
  <si>
    <t>Показатели надежности и бесперебойности водоснабжения</t>
  </si>
  <si>
    <t>Количество перерывов в подаче воды, произошедших в результате аварий, повреждений и иных технологических нарушений в расчете на протяженность водопроводной сети в год, ед./км</t>
  </si>
  <si>
    <t>Показатели эффективности использования ресурсов</t>
  </si>
  <si>
    <t>Доля потерь воды в централизованных системах водоснабжения при ее транспортировке в общем объеме, поданной в водопроводную сеть, %</t>
  </si>
  <si>
    <t xml:space="preserve">Удельный расход электрической энергии, потребляемой в технологическом процессе подготовки питьевой воды, на единицу объема воды, отпускаемой в сеть </t>
  </si>
  <si>
    <t>кВт*ч/куб.м</t>
  </si>
  <si>
    <t>6.</t>
  </si>
  <si>
    <t>Удельный расход электрической энергии, потребляемой в технологическом процессе транспортировки питьевой воды, на единицу объема транспортируемой питьевой воды</t>
  </si>
  <si>
    <t>Услуги по водоотведению</t>
  </si>
  <si>
    <t>Расходы на тепловую энергию</t>
  </si>
  <si>
    <t>Расходы на оплату товаров (услуг, работ), приобретаемых у других организаций, осуществляющих регулируемые виды деятельности:</t>
  </si>
  <si>
    <t>Расходы на транспортировку воды</t>
  </si>
  <si>
    <t>Отчет о выполнении производственной программы  в сфере водоснабжения за 2023 год</t>
  </si>
  <si>
    <t>2023 год</t>
  </si>
  <si>
    <t>Отчет о выполнении производственной программы  в сфере водоотведения за 2023 год</t>
  </si>
  <si>
    <t>ООО "Водоснабжение"</t>
  </si>
  <si>
    <t>проведение анализов воды</t>
  </si>
  <si>
    <t>ремонт арт.скважины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</si>
</sst>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€-1]_-;\-* #,##0.00[$€-1]_-;_-* &quot;-&quot;??[$€-1]_-"/>
    <numFmt numFmtId="165" formatCode="&quot;$&quot;#,##0_);[Red]\(&quot;$&quot;#,##0\)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color indexed="62"/>
      <name val="Calibri"/>
      <family val="2"/>
      <charset val="204"/>
    </font>
    <font>
      <u/>
      <sz val="9"/>
      <color indexed="18"/>
      <name val="Tahoma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b/>
      <u/>
      <sz val="9"/>
      <color theme="1"/>
      <name val="Calibri"/>
      <family val="2"/>
      <charset val="204"/>
      <scheme val="minor"/>
    </font>
    <font>
      <b/>
      <sz val="9"/>
      <color rgb="FF00008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AEB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4">
    <xf numFmtId="0" fontId="0" fillId="0" borderId="0"/>
    <xf numFmtId="0" fontId="8" fillId="0" borderId="0"/>
    <xf numFmtId="164" fontId="8" fillId="0" borderId="0"/>
    <xf numFmtId="0" fontId="9" fillId="0" borderId="0"/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5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0" fontId="17" fillId="5" borderId="26" applyNumberFormat="0" applyAlignment="0" applyProtection="0"/>
    <xf numFmtId="49" fontId="18" fillId="0" borderId="0" applyNumberFormat="0" applyFill="0" applyBorder="0" applyAlignment="0" applyProtection="0">
      <alignment vertical="top"/>
    </xf>
    <xf numFmtId="4" fontId="19" fillId="6" borderId="7" applyBorder="0">
      <alignment horizontal="right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1" fillId="0" borderId="0"/>
  </cellStyleXfs>
  <cellXfs count="11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4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2" borderId="1" xfId="0" applyFont="1" applyFill="1" applyBorder="1" applyAlignment="1"/>
    <xf numFmtId="0" fontId="22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/>
    <xf numFmtId="4" fontId="5" fillId="2" borderId="7" xfId="0" applyNumberFormat="1" applyFont="1" applyFill="1" applyBorder="1" applyAlignment="1">
      <alignment horizont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Border="1" applyAlignment="1"/>
    <xf numFmtId="0" fontId="4" fillId="0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7" xfId="0" applyFont="1" applyBorder="1"/>
    <xf numFmtId="16" fontId="5" fillId="0" borderId="9" xfId="0" applyNumberFormat="1" applyFont="1" applyBorder="1" applyAlignment="1">
      <alignment horizontal="center"/>
    </xf>
    <xf numFmtId="49" fontId="23" fillId="3" borderId="7" xfId="0" applyNumberFormat="1" applyFont="1" applyFill="1" applyBorder="1" applyAlignment="1" applyProtection="1">
      <alignment horizontal="left" vertical="center" wrapText="1"/>
    </xf>
    <xf numFmtId="14" fontId="5" fillId="0" borderId="9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9" fontId="24" fillId="4" borderId="7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wrapText="1"/>
    </xf>
    <xf numFmtId="16" fontId="5" fillId="0" borderId="7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justify" vertical="center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4" fontId="5" fillId="7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34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Currency [0]" xfId="16"/>
    <cellStyle name="Currency2" xfId="17"/>
    <cellStyle name="Followed Hyperlink" xfId="18"/>
    <cellStyle name="Hyperlink" xfId="19"/>
    <cellStyle name="normal" xfId="20"/>
    <cellStyle name="Normal1" xfId="21"/>
    <cellStyle name="Normal2" xfId="22"/>
    <cellStyle name="Percent1" xfId="23"/>
    <cellStyle name="Ввод  2" xfId="24"/>
    <cellStyle name="Гиперссылка 2" xfId="25"/>
    <cellStyle name="Значение" xfId="26"/>
    <cellStyle name="Обычный" xfId="0" builtinId="0"/>
    <cellStyle name="Обычный 10" xfId="27"/>
    <cellStyle name="Обычный 2" xfId="28"/>
    <cellStyle name="Обычный 20" xfId="29"/>
    <cellStyle name="Обычный 21" xfId="30"/>
    <cellStyle name="Обычный 22" xfId="31"/>
    <cellStyle name="Обычный 23" xfId="32"/>
    <cellStyle name="Обычный 3" xfId="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52" workbookViewId="0">
      <selection activeCell="E55" sqref="E55"/>
    </sheetView>
  </sheetViews>
  <sheetFormatPr defaultRowHeight="15" x14ac:dyDescent="0.25"/>
  <cols>
    <col min="1" max="1" width="6.5703125" style="52" customWidth="1"/>
    <col min="2" max="2" width="35.42578125" style="52" customWidth="1"/>
    <col min="3" max="3" width="9.5703125" style="52" customWidth="1"/>
    <col min="4" max="4" width="11.85546875" style="52" customWidth="1"/>
    <col min="5" max="5" width="11.140625" style="52" customWidth="1"/>
    <col min="6" max="6" width="10" style="52" customWidth="1"/>
    <col min="7" max="7" width="10.85546875" style="52" customWidth="1"/>
    <col min="8" max="8" width="11.42578125" bestFit="1" customWidth="1"/>
  </cols>
  <sheetData>
    <row r="1" spans="1:8" ht="24" customHeight="1" x14ac:dyDescent="0.25">
      <c r="A1" s="89" t="s">
        <v>156</v>
      </c>
      <c r="B1" s="89"/>
      <c r="C1" s="89"/>
      <c r="D1" s="89"/>
      <c r="E1" s="89"/>
      <c r="F1" s="89"/>
      <c r="G1" s="89"/>
    </row>
    <row r="2" spans="1:8" x14ac:dyDescent="0.25">
      <c r="A2" s="23"/>
      <c r="B2" s="24" t="s">
        <v>159</v>
      </c>
      <c r="C2" s="24"/>
      <c r="D2" s="24"/>
      <c r="E2" s="24"/>
      <c r="F2" s="24"/>
      <c r="G2" s="23"/>
      <c r="H2" s="1"/>
    </row>
    <row r="3" spans="1:8" x14ac:dyDescent="0.25">
      <c r="A3" s="76" t="s">
        <v>106</v>
      </c>
      <c r="B3" s="76"/>
      <c r="C3" s="76"/>
      <c r="D3" s="76"/>
      <c r="E3" s="76"/>
      <c r="F3" s="76"/>
      <c r="G3" s="23"/>
      <c r="H3" s="2"/>
    </row>
    <row r="4" spans="1:8" ht="9" customHeight="1" thickBot="1" x14ac:dyDescent="0.3">
      <c r="A4" s="25"/>
      <c r="B4" s="25"/>
      <c r="C4" s="25"/>
      <c r="D4" s="25"/>
      <c r="E4" s="25"/>
      <c r="F4" s="25"/>
      <c r="G4" s="25"/>
    </row>
    <row r="5" spans="1:8" ht="12" customHeight="1" x14ac:dyDescent="0.25">
      <c r="A5" s="77" t="s">
        <v>1</v>
      </c>
      <c r="B5" s="79" t="s">
        <v>2</v>
      </c>
      <c r="C5" s="79" t="s">
        <v>107</v>
      </c>
      <c r="D5" s="81" t="s">
        <v>157</v>
      </c>
      <c r="E5" s="82"/>
      <c r="F5" s="82"/>
      <c r="G5" s="83"/>
    </row>
    <row r="6" spans="1:8" ht="13.5" customHeight="1" thickBot="1" x14ac:dyDescent="0.3">
      <c r="A6" s="78"/>
      <c r="B6" s="80"/>
      <c r="C6" s="80"/>
      <c r="D6" s="26" t="s">
        <v>4</v>
      </c>
      <c r="E6" s="26" t="s">
        <v>5</v>
      </c>
      <c r="F6" s="27" t="s">
        <v>6</v>
      </c>
      <c r="G6" s="28" t="s">
        <v>7</v>
      </c>
    </row>
    <row r="7" spans="1:8" ht="12.75" customHeight="1" x14ac:dyDescent="0.25">
      <c r="A7" s="84" t="s">
        <v>108</v>
      </c>
      <c r="B7" s="85"/>
      <c r="C7" s="85"/>
      <c r="D7" s="85"/>
      <c r="E7" s="85"/>
      <c r="F7" s="85"/>
      <c r="G7" s="86"/>
    </row>
    <row r="8" spans="1:8" ht="12" customHeight="1" x14ac:dyDescent="0.25">
      <c r="A8" s="29">
        <v>1</v>
      </c>
      <c r="B8" s="30" t="s">
        <v>109</v>
      </c>
      <c r="C8" s="19" t="s">
        <v>10</v>
      </c>
      <c r="D8" s="31">
        <v>1749.32</v>
      </c>
      <c r="E8" s="31">
        <v>1984.86</v>
      </c>
      <c r="F8" s="20">
        <f>E8-D8</f>
        <v>235.53999999999996</v>
      </c>
      <c r="G8" s="21">
        <f>E8/D8*100</f>
        <v>113.46466055381519</v>
      </c>
    </row>
    <row r="9" spans="1:8" ht="12" customHeight="1" x14ac:dyDescent="0.25">
      <c r="A9" s="29">
        <v>2</v>
      </c>
      <c r="B9" s="32" t="s">
        <v>110</v>
      </c>
      <c r="C9" s="19" t="s">
        <v>10</v>
      </c>
      <c r="D9" s="31">
        <v>1784.86</v>
      </c>
      <c r="E9" s="31">
        <v>1984.86</v>
      </c>
      <c r="F9" s="20">
        <f t="shared" ref="F9:F52" si="0">E9-D9</f>
        <v>200</v>
      </c>
      <c r="G9" s="21">
        <f t="shared" ref="G9:G52" si="1">E9/D9*100</f>
        <v>111.20536064453235</v>
      </c>
    </row>
    <row r="10" spans="1:8" ht="12" customHeight="1" x14ac:dyDescent="0.25">
      <c r="A10" s="29" t="s">
        <v>111</v>
      </c>
      <c r="B10" s="33" t="s">
        <v>112</v>
      </c>
      <c r="C10" s="19" t="s">
        <v>10</v>
      </c>
      <c r="D10" s="31">
        <v>1749.32</v>
      </c>
      <c r="E10" s="31">
        <v>1984.86</v>
      </c>
      <c r="F10" s="20">
        <f t="shared" si="0"/>
        <v>235.53999999999996</v>
      </c>
      <c r="G10" s="21">
        <f t="shared" si="1"/>
        <v>113.46466055381519</v>
      </c>
    </row>
    <row r="11" spans="1:8" x14ac:dyDescent="0.25">
      <c r="A11" s="29" t="s">
        <v>113</v>
      </c>
      <c r="B11" s="33" t="s">
        <v>114</v>
      </c>
      <c r="C11" s="19" t="s">
        <v>10</v>
      </c>
      <c r="D11" s="31"/>
      <c r="E11" s="31"/>
      <c r="F11" s="20">
        <f t="shared" si="0"/>
        <v>0</v>
      </c>
      <c r="G11" s="21" t="e">
        <f t="shared" si="1"/>
        <v>#DIV/0!</v>
      </c>
    </row>
    <row r="12" spans="1:8" x14ac:dyDescent="0.25">
      <c r="A12" s="29" t="s">
        <v>76</v>
      </c>
      <c r="B12" s="30" t="s">
        <v>115</v>
      </c>
      <c r="C12" s="19" t="s">
        <v>10</v>
      </c>
      <c r="D12" s="31">
        <v>278.14</v>
      </c>
      <c r="E12" s="31">
        <v>343.46</v>
      </c>
      <c r="F12" s="20">
        <f t="shared" si="0"/>
        <v>65.319999999999993</v>
      </c>
      <c r="G12" s="21">
        <f t="shared" si="1"/>
        <v>123.48457611274897</v>
      </c>
    </row>
    <row r="13" spans="1:8" x14ac:dyDescent="0.25">
      <c r="A13" s="29" t="s">
        <v>116</v>
      </c>
      <c r="B13" s="34" t="s">
        <v>117</v>
      </c>
      <c r="C13" s="19" t="s">
        <v>32</v>
      </c>
      <c r="D13" s="20">
        <f>D12/D9*100</f>
        <v>15.583295048351131</v>
      </c>
      <c r="E13" s="20">
        <f>E12/E9*100</f>
        <v>17.303991213486089</v>
      </c>
      <c r="F13" s="20">
        <f t="shared" si="0"/>
        <v>1.7206961651349584</v>
      </c>
      <c r="G13" s="21">
        <f t="shared" si="1"/>
        <v>111.04192765263099</v>
      </c>
    </row>
    <row r="14" spans="1:8" ht="25.15" customHeight="1" x14ac:dyDescent="0.25">
      <c r="A14" s="29" t="s">
        <v>78</v>
      </c>
      <c r="B14" s="35" t="s">
        <v>118</v>
      </c>
      <c r="C14" s="19" t="s">
        <v>10</v>
      </c>
      <c r="D14" s="20">
        <f>D15+D16+D17+D18+D19</f>
        <v>1471.1799999999998</v>
      </c>
      <c r="E14" s="20">
        <f>E15+E16+E17+E18+E19</f>
        <v>1641.4</v>
      </c>
      <c r="F14" s="20">
        <f t="shared" si="0"/>
        <v>170.22000000000025</v>
      </c>
      <c r="G14" s="21">
        <f t="shared" si="1"/>
        <v>111.57030410962629</v>
      </c>
    </row>
    <row r="15" spans="1:8" ht="12" customHeight="1" x14ac:dyDescent="0.25">
      <c r="A15" s="29"/>
      <c r="B15" s="36" t="s">
        <v>119</v>
      </c>
      <c r="C15" s="19" t="s">
        <v>10</v>
      </c>
      <c r="D15" s="31">
        <v>1167.1199999999999</v>
      </c>
      <c r="E15" s="31">
        <v>1197</v>
      </c>
      <c r="F15" s="20">
        <f t="shared" si="0"/>
        <v>29.880000000000109</v>
      </c>
      <c r="G15" s="21">
        <f t="shared" si="1"/>
        <v>102.56014805675511</v>
      </c>
    </row>
    <row r="16" spans="1:8" ht="12" customHeight="1" x14ac:dyDescent="0.25">
      <c r="A16" s="29"/>
      <c r="B16" s="36" t="s">
        <v>120</v>
      </c>
      <c r="C16" s="19" t="s">
        <v>10</v>
      </c>
      <c r="D16" s="31">
        <v>70.25</v>
      </c>
      <c r="E16" s="31">
        <v>73.650000000000006</v>
      </c>
      <c r="F16" s="20">
        <f>E16-D16</f>
        <v>3.4000000000000057</v>
      </c>
      <c r="G16" s="21">
        <f t="shared" si="1"/>
        <v>104.83985765124555</v>
      </c>
    </row>
    <row r="17" spans="1:12" x14ac:dyDescent="0.25">
      <c r="A17" s="29"/>
      <c r="B17" s="36" t="s">
        <v>121</v>
      </c>
      <c r="C17" s="19" t="s">
        <v>10</v>
      </c>
      <c r="D17" s="31">
        <v>233.81</v>
      </c>
      <c r="E17" s="31">
        <v>370.75</v>
      </c>
      <c r="F17" s="20">
        <f t="shared" si="0"/>
        <v>136.94</v>
      </c>
      <c r="G17" s="21">
        <f t="shared" si="1"/>
        <v>158.56892348488088</v>
      </c>
    </row>
    <row r="18" spans="1:12" ht="13.5" customHeight="1" x14ac:dyDescent="0.25">
      <c r="A18" s="37"/>
      <c r="B18" s="36" t="s">
        <v>122</v>
      </c>
      <c r="C18" s="19" t="s">
        <v>10</v>
      </c>
      <c r="D18" s="31"/>
      <c r="E18" s="31"/>
      <c r="F18" s="20">
        <f t="shared" si="0"/>
        <v>0</v>
      </c>
      <c r="G18" s="21" t="e">
        <f t="shared" si="1"/>
        <v>#DIV/0!</v>
      </c>
    </row>
    <row r="19" spans="1:12" ht="24.75" x14ac:dyDescent="0.25">
      <c r="A19" s="37"/>
      <c r="B19" s="36" t="s">
        <v>123</v>
      </c>
      <c r="C19" s="19" t="s">
        <v>10</v>
      </c>
      <c r="D19" s="31"/>
      <c r="E19" s="31"/>
      <c r="F19" s="20"/>
      <c r="G19" s="21"/>
    </row>
    <row r="20" spans="1:12" ht="14.25" customHeight="1" x14ac:dyDescent="0.25">
      <c r="A20" s="90" t="s">
        <v>33</v>
      </c>
      <c r="B20" s="91"/>
      <c r="C20" s="91"/>
      <c r="D20" s="91"/>
      <c r="E20" s="91"/>
      <c r="F20" s="91"/>
      <c r="G20" s="92"/>
    </row>
    <row r="21" spans="1:12" ht="12.75" customHeight="1" x14ac:dyDescent="0.25">
      <c r="A21" s="7">
        <v>5</v>
      </c>
      <c r="B21" s="30" t="s">
        <v>34</v>
      </c>
      <c r="C21" s="19" t="s">
        <v>35</v>
      </c>
      <c r="D21" s="20">
        <f>D23+D34+D27+D38+D39+D40+D41+D42</f>
        <v>34968.631119599995</v>
      </c>
      <c r="E21" s="20">
        <f>E23+E34+E27+E38+E39+E40+E41+E42</f>
        <v>40715.980104000002</v>
      </c>
      <c r="F21" s="20">
        <f t="shared" si="0"/>
        <v>5747.3489844000069</v>
      </c>
      <c r="G21" s="21">
        <f t="shared" si="1"/>
        <v>116.43572768045416</v>
      </c>
    </row>
    <row r="22" spans="1:12" ht="11.25" customHeight="1" x14ac:dyDescent="0.25">
      <c r="A22" s="7"/>
      <c r="B22" s="34" t="s">
        <v>36</v>
      </c>
      <c r="C22" s="19"/>
      <c r="D22" s="20"/>
      <c r="E22" s="20"/>
      <c r="F22" s="20">
        <f t="shared" si="0"/>
        <v>0</v>
      </c>
      <c r="G22" s="21" t="e">
        <f t="shared" si="1"/>
        <v>#DIV/0!</v>
      </c>
    </row>
    <row r="23" spans="1:12" x14ac:dyDescent="0.25">
      <c r="A23" s="38" t="s">
        <v>124</v>
      </c>
      <c r="B23" s="39" t="s">
        <v>37</v>
      </c>
      <c r="C23" s="19" t="s">
        <v>35</v>
      </c>
      <c r="D23" s="20">
        <f>D24+D25+D26</f>
        <v>10753.95</v>
      </c>
      <c r="E23" s="20">
        <f>E24+E25+E26</f>
        <v>11413.52</v>
      </c>
      <c r="F23" s="20">
        <f t="shared" si="0"/>
        <v>659.56999999999971</v>
      </c>
      <c r="G23" s="21">
        <f t="shared" si="1"/>
        <v>106.13328125944422</v>
      </c>
      <c r="H23" s="3"/>
    </row>
    <row r="24" spans="1:12" ht="15" customHeight="1" x14ac:dyDescent="0.25">
      <c r="A24" s="40" t="s">
        <v>125</v>
      </c>
      <c r="B24" s="34" t="s">
        <v>38</v>
      </c>
      <c r="C24" s="19" t="s">
        <v>35</v>
      </c>
      <c r="D24" s="31">
        <v>3821.89</v>
      </c>
      <c r="E24" s="31">
        <v>3898.97</v>
      </c>
      <c r="F24" s="20">
        <f t="shared" si="0"/>
        <v>77.079999999999927</v>
      </c>
      <c r="G24" s="21">
        <f t="shared" si="1"/>
        <v>102.01680320469715</v>
      </c>
    </row>
    <row r="25" spans="1:12" x14ac:dyDescent="0.25">
      <c r="A25" s="7" t="s">
        <v>126</v>
      </c>
      <c r="B25" s="34" t="s">
        <v>39</v>
      </c>
      <c r="C25" s="19" t="s">
        <v>35</v>
      </c>
      <c r="D25" s="31">
        <v>4442.22</v>
      </c>
      <c r="E25" s="31">
        <v>4651.3599999999997</v>
      </c>
      <c r="F25" s="20">
        <f t="shared" si="0"/>
        <v>209.13999999999942</v>
      </c>
      <c r="G25" s="21">
        <f t="shared" si="1"/>
        <v>104.70800635718176</v>
      </c>
    </row>
    <row r="26" spans="1:12" x14ac:dyDescent="0.25">
      <c r="A26" s="7" t="s">
        <v>127</v>
      </c>
      <c r="B26" s="34" t="s">
        <v>40</v>
      </c>
      <c r="C26" s="19" t="s">
        <v>35</v>
      </c>
      <c r="D26" s="31">
        <v>2489.84</v>
      </c>
      <c r="E26" s="31">
        <v>2863.19</v>
      </c>
      <c r="F26" s="20">
        <f t="shared" si="0"/>
        <v>373.34999999999991</v>
      </c>
      <c r="G26" s="21">
        <f t="shared" si="1"/>
        <v>114.99493943385919</v>
      </c>
    </row>
    <row r="27" spans="1:12" x14ac:dyDescent="0.25">
      <c r="A27" s="7" t="s">
        <v>128</v>
      </c>
      <c r="B27" s="39" t="s">
        <v>41</v>
      </c>
      <c r="C27" s="19" t="s">
        <v>35</v>
      </c>
      <c r="D27" s="20">
        <v>12038.9</v>
      </c>
      <c r="E27" s="20">
        <v>12929.39</v>
      </c>
      <c r="F27" s="20">
        <f t="shared" si="0"/>
        <v>890.48999999999978</v>
      </c>
      <c r="G27" s="21">
        <f t="shared" si="1"/>
        <v>107.39677213034413</v>
      </c>
      <c r="L27">
        <v>0</v>
      </c>
    </row>
    <row r="28" spans="1:12" x14ac:dyDescent="0.25">
      <c r="A28" s="7" t="s">
        <v>129</v>
      </c>
      <c r="B28" s="34" t="s">
        <v>42</v>
      </c>
      <c r="C28" s="19" t="s">
        <v>35</v>
      </c>
      <c r="D28" s="31"/>
      <c r="E28" s="31"/>
      <c r="F28" s="20">
        <f t="shared" si="0"/>
        <v>0</v>
      </c>
      <c r="G28" s="21" t="e">
        <f t="shared" si="1"/>
        <v>#DIV/0!</v>
      </c>
    </row>
    <row r="29" spans="1:12" ht="24.75" x14ac:dyDescent="0.25">
      <c r="A29" s="7" t="s">
        <v>130</v>
      </c>
      <c r="B29" s="36" t="s">
        <v>133</v>
      </c>
      <c r="C29" s="19"/>
      <c r="D29" s="31">
        <v>774.55</v>
      </c>
      <c r="E29" s="31">
        <v>452.25700000000001</v>
      </c>
      <c r="F29" s="20">
        <f>E29-D29</f>
        <v>-322.29299999999995</v>
      </c>
      <c r="G29" s="21">
        <f>E29/D29*100</f>
        <v>58.389645600671358</v>
      </c>
    </row>
    <row r="30" spans="1:12" ht="48.75" x14ac:dyDescent="0.25">
      <c r="A30" s="7" t="s">
        <v>132</v>
      </c>
      <c r="B30" s="69" t="s">
        <v>154</v>
      </c>
      <c r="C30" s="19" t="s">
        <v>35</v>
      </c>
      <c r="D30" s="20">
        <f>D31+D32+D33</f>
        <v>10445.379999999999</v>
      </c>
      <c r="E30" s="20">
        <f>E31+E32+E33</f>
        <v>11653.944</v>
      </c>
      <c r="F30" s="20">
        <f t="shared" si="0"/>
        <v>1208.5640000000003</v>
      </c>
      <c r="G30" s="21">
        <f t="shared" si="1"/>
        <v>111.57032104145566</v>
      </c>
    </row>
    <row r="31" spans="1:12" x14ac:dyDescent="0.25">
      <c r="A31" s="7"/>
      <c r="B31" s="8" t="s">
        <v>155</v>
      </c>
      <c r="C31" s="19" t="s">
        <v>35</v>
      </c>
      <c r="D31" s="31">
        <v>10445.379999999999</v>
      </c>
      <c r="E31" s="31">
        <v>11653.944</v>
      </c>
      <c r="F31" s="20">
        <f t="shared" si="0"/>
        <v>1208.5640000000003</v>
      </c>
      <c r="G31" s="21">
        <f t="shared" si="1"/>
        <v>111.57032104145566</v>
      </c>
    </row>
    <row r="32" spans="1:12" x14ac:dyDescent="0.25">
      <c r="A32" s="7"/>
      <c r="B32" s="8" t="s">
        <v>131</v>
      </c>
      <c r="C32" s="19" t="s">
        <v>35</v>
      </c>
      <c r="D32" s="31"/>
      <c r="E32" s="31"/>
      <c r="F32" s="20">
        <f t="shared" si="0"/>
        <v>0</v>
      </c>
      <c r="G32" s="21" t="e">
        <f t="shared" si="1"/>
        <v>#DIV/0!</v>
      </c>
    </row>
    <row r="33" spans="1:8" x14ac:dyDescent="0.25">
      <c r="A33" s="7"/>
      <c r="B33" s="70" t="s">
        <v>153</v>
      </c>
      <c r="C33" s="19" t="s">
        <v>35</v>
      </c>
      <c r="D33" s="31"/>
      <c r="E33" s="31"/>
      <c r="F33" s="20"/>
      <c r="G33" s="21"/>
    </row>
    <row r="34" spans="1:8" ht="12" customHeight="1" x14ac:dyDescent="0.25">
      <c r="A34" s="7" t="s">
        <v>44</v>
      </c>
      <c r="B34" s="39" t="s">
        <v>45</v>
      </c>
      <c r="C34" s="19" t="s">
        <v>35</v>
      </c>
      <c r="D34" s="20">
        <f>D35*D36</f>
        <v>10077.721119599999</v>
      </c>
      <c r="E34" s="20">
        <f>E35*E36</f>
        <v>16256.070104</v>
      </c>
      <c r="F34" s="20">
        <f t="shared" si="0"/>
        <v>6178.3489844000014</v>
      </c>
      <c r="G34" s="21">
        <f t="shared" si="1"/>
        <v>161.307004937692</v>
      </c>
    </row>
    <row r="35" spans="1:8" ht="12.75" customHeight="1" x14ac:dyDescent="0.25">
      <c r="A35" s="7"/>
      <c r="B35" s="34" t="s">
        <v>46</v>
      </c>
      <c r="C35" s="19" t="s">
        <v>47</v>
      </c>
      <c r="D35" s="20">
        <v>2589.2759999999998</v>
      </c>
      <c r="E35" s="20">
        <v>1910.4559999999999</v>
      </c>
      <c r="F35" s="20">
        <f t="shared" si="0"/>
        <v>-678.81999999999994</v>
      </c>
      <c r="G35" s="21">
        <f t="shared" si="1"/>
        <v>73.783405090843928</v>
      </c>
    </row>
    <row r="36" spans="1:8" ht="12.75" customHeight="1" x14ac:dyDescent="0.25">
      <c r="A36" s="7"/>
      <c r="B36" s="41" t="s">
        <v>48</v>
      </c>
      <c r="C36" s="42" t="s">
        <v>49</v>
      </c>
      <c r="D36" s="20">
        <v>3.8921000000000001</v>
      </c>
      <c r="E36" s="20">
        <v>8.5090000000000003</v>
      </c>
      <c r="F36" s="20">
        <f t="shared" si="0"/>
        <v>4.6169000000000002</v>
      </c>
      <c r="G36" s="21">
        <f t="shared" si="1"/>
        <v>218.62233755556127</v>
      </c>
    </row>
    <row r="37" spans="1:8" ht="12" customHeight="1" x14ac:dyDescent="0.25">
      <c r="A37" s="7"/>
      <c r="B37" s="34" t="s">
        <v>134</v>
      </c>
      <c r="C37" s="42" t="s">
        <v>51</v>
      </c>
      <c r="D37" s="20">
        <f>D35/D9</f>
        <v>1.4506885694116065</v>
      </c>
      <c r="E37" s="20">
        <f>E35/E9</f>
        <v>0.96251423274185588</v>
      </c>
      <c r="F37" s="20">
        <f t="shared" si="0"/>
        <v>-0.48817433666975063</v>
      </c>
      <c r="G37" s="21">
        <f t="shared" si="1"/>
        <v>66.348784503916491</v>
      </c>
      <c r="H37" s="3"/>
    </row>
    <row r="38" spans="1:8" x14ac:dyDescent="0.25">
      <c r="A38" s="7" t="s">
        <v>52</v>
      </c>
      <c r="B38" s="39" t="s">
        <v>53</v>
      </c>
      <c r="C38" s="19" t="s">
        <v>35</v>
      </c>
      <c r="D38" s="31"/>
      <c r="E38" s="31">
        <v>117</v>
      </c>
      <c r="F38" s="20">
        <f t="shared" si="0"/>
        <v>117</v>
      </c>
      <c r="G38" s="21" t="e">
        <f t="shared" si="1"/>
        <v>#DIV/0!</v>
      </c>
      <c r="H38" s="3"/>
    </row>
    <row r="39" spans="1:8" x14ac:dyDescent="0.25">
      <c r="A39" s="43">
        <v>6</v>
      </c>
      <c r="B39" s="39" t="s">
        <v>54</v>
      </c>
      <c r="C39" s="19" t="s">
        <v>35</v>
      </c>
      <c r="D39" s="31">
        <v>-405.47</v>
      </c>
      <c r="E39" s="74"/>
      <c r="F39" s="20">
        <f t="shared" si="0"/>
        <v>405.47</v>
      </c>
      <c r="G39" s="21">
        <f t="shared" si="1"/>
        <v>0</v>
      </c>
      <c r="H39" s="3"/>
    </row>
    <row r="40" spans="1:8" x14ac:dyDescent="0.25">
      <c r="A40" s="43">
        <v>7</v>
      </c>
      <c r="B40" s="39" t="s">
        <v>55</v>
      </c>
      <c r="C40" s="19"/>
      <c r="D40" s="31">
        <v>860</v>
      </c>
      <c r="E40" s="74"/>
      <c r="F40" s="20">
        <f t="shared" si="0"/>
        <v>-860</v>
      </c>
      <c r="G40" s="21">
        <f t="shared" si="1"/>
        <v>0</v>
      </c>
      <c r="H40" s="3"/>
    </row>
    <row r="41" spans="1:8" ht="12" customHeight="1" x14ac:dyDescent="0.25">
      <c r="A41" s="93">
        <v>8</v>
      </c>
      <c r="B41" s="39" t="s">
        <v>56</v>
      </c>
      <c r="C41" s="19" t="s">
        <v>35</v>
      </c>
      <c r="D41" s="31">
        <v>1643.53</v>
      </c>
      <c r="E41" s="31"/>
      <c r="F41" s="20">
        <f t="shared" si="0"/>
        <v>-1643.53</v>
      </c>
      <c r="G41" s="21">
        <f t="shared" si="1"/>
        <v>0</v>
      </c>
    </row>
    <row r="42" spans="1:8" ht="13.5" customHeight="1" x14ac:dyDescent="0.25">
      <c r="A42" s="94"/>
      <c r="B42" s="39" t="s">
        <v>57</v>
      </c>
      <c r="C42" s="19" t="s">
        <v>35</v>
      </c>
      <c r="D42" s="31"/>
      <c r="E42" s="31"/>
      <c r="F42" s="20">
        <f t="shared" si="0"/>
        <v>0</v>
      </c>
      <c r="G42" s="21" t="e">
        <f t="shared" si="1"/>
        <v>#DIV/0!</v>
      </c>
    </row>
    <row r="43" spans="1:8" ht="11.25" customHeight="1" x14ac:dyDescent="0.25">
      <c r="A43" s="7"/>
      <c r="B43" s="30" t="s">
        <v>58</v>
      </c>
      <c r="C43" s="19"/>
      <c r="D43" s="20"/>
      <c r="E43" s="20"/>
      <c r="F43" s="20">
        <f t="shared" si="0"/>
        <v>0</v>
      </c>
      <c r="G43" s="21" t="e">
        <f t="shared" si="1"/>
        <v>#DIV/0!</v>
      </c>
    </row>
    <row r="44" spans="1:8" x14ac:dyDescent="0.25">
      <c r="A44" s="7"/>
      <c r="B44" s="34" t="s">
        <v>59</v>
      </c>
      <c r="C44" s="19" t="s">
        <v>60</v>
      </c>
      <c r="D44" s="20">
        <f>D21/D14</f>
        <v>23.769104473687786</v>
      </c>
      <c r="E44" s="20">
        <f>E21/E14</f>
        <v>24.805641588887536</v>
      </c>
      <c r="F44" s="20">
        <f>E44-D44</f>
        <v>1.0365371151997493</v>
      </c>
      <c r="G44" s="21">
        <f t="shared" si="1"/>
        <v>104.36085893074846</v>
      </c>
    </row>
    <row r="45" spans="1:8" x14ac:dyDescent="0.25">
      <c r="A45" s="7"/>
      <c r="B45" s="34" t="s">
        <v>61</v>
      </c>
      <c r="C45" s="19" t="s">
        <v>62</v>
      </c>
      <c r="D45" s="44"/>
      <c r="E45" s="44"/>
      <c r="F45" s="20">
        <f t="shared" si="0"/>
        <v>0</v>
      </c>
      <c r="G45" s="21" t="e">
        <f t="shared" si="1"/>
        <v>#DIV/0!</v>
      </c>
    </row>
    <row r="46" spans="1:8" ht="12.75" customHeight="1" x14ac:dyDescent="0.25">
      <c r="A46" s="7"/>
      <c r="B46" s="9" t="s">
        <v>63</v>
      </c>
      <c r="C46" s="19" t="s">
        <v>64</v>
      </c>
      <c r="D46" s="31">
        <v>21462.03</v>
      </c>
      <c r="E46" s="31">
        <v>21462.03</v>
      </c>
      <c r="F46" s="20">
        <f t="shared" si="0"/>
        <v>0</v>
      </c>
      <c r="G46" s="21">
        <f t="shared" si="1"/>
        <v>100</v>
      </c>
    </row>
    <row r="47" spans="1:8" ht="13.9" customHeight="1" x14ac:dyDescent="0.25">
      <c r="A47" s="43"/>
      <c r="B47" s="9" t="s">
        <v>65</v>
      </c>
      <c r="C47" s="45" t="s">
        <v>62</v>
      </c>
      <c r="D47" s="31">
        <v>23773</v>
      </c>
      <c r="E47" s="31">
        <v>23773</v>
      </c>
      <c r="F47" s="20">
        <f t="shared" si="0"/>
        <v>0</v>
      </c>
      <c r="G47" s="21">
        <f t="shared" si="1"/>
        <v>100</v>
      </c>
    </row>
    <row r="48" spans="1:8" ht="13.9" customHeight="1" x14ac:dyDescent="0.25">
      <c r="A48" s="43"/>
      <c r="B48" s="9" t="s">
        <v>66</v>
      </c>
      <c r="C48" s="45" t="s">
        <v>62</v>
      </c>
      <c r="D48" s="31">
        <v>43516.2</v>
      </c>
      <c r="E48" s="31">
        <v>43516.2</v>
      </c>
      <c r="F48" s="20">
        <f t="shared" si="0"/>
        <v>0</v>
      </c>
      <c r="G48" s="21">
        <f t="shared" si="1"/>
        <v>100</v>
      </c>
    </row>
    <row r="49" spans="1:7" ht="12.75" customHeight="1" x14ac:dyDescent="0.25">
      <c r="A49" s="7"/>
      <c r="B49" s="34" t="s">
        <v>67</v>
      </c>
      <c r="C49" s="19" t="s">
        <v>68</v>
      </c>
      <c r="D49" s="44"/>
      <c r="E49" s="44"/>
      <c r="F49" s="20">
        <f t="shared" si="0"/>
        <v>0</v>
      </c>
      <c r="G49" s="21" t="e">
        <f t="shared" si="1"/>
        <v>#DIV/0!</v>
      </c>
    </row>
    <row r="50" spans="1:7" ht="12.75" customHeight="1" x14ac:dyDescent="0.25">
      <c r="A50" s="7"/>
      <c r="B50" s="9" t="s">
        <v>63</v>
      </c>
      <c r="C50" s="19" t="s">
        <v>68</v>
      </c>
      <c r="D50" s="31">
        <v>6</v>
      </c>
      <c r="E50" s="31">
        <v>6</v>
      </c>
      <c r="F50" s="20">
        <f t="shared" si="0"/>
        <v>0</v>
      </c>
      <c r="G50" s="21">
        <f t="shared" si="1"/>
        <v>100</v>
      </c>
    </row>
    <row r="51" spans="1:7" ht="12.75" customHeight="1" x14ac:dyDescent="0.25">
      <c r="A51" s="43"/>
      <c r="B51" s="9" t="s">
        <v>65</v>
      </c>
      <c r="C51" s="19" t="s">
        <v>68</v>
      </c>
      <c r="D51" s="31">
        <v>5</v>
      </c>
      <c r="E51" s="31">
        <v>5</v>
      </c>
      <c r="F51" s="20">
        <f t="shared" si="0"/>
        <v>0</v>
      </c>
      <c r="G51" s="21">
        <f t="shared" si="1"/>
        <v>100</v>
      </c>
    </row>
    <row r="52" spans="1:7" ht="12" customHeight="1" x14ac:dyDescent="0.25">
      <c r="A52" s="19"/>
      <c r="B52" s="10" t="s">
        <v>66</v>
      </c>
      <c r="C52" s="19" t="s">
        <v>68</v>
      </c>
      <c r="D52" s="31">
        <v>3.5</v>
      </c>
      <c r="E52" s="31">
        <v>3.5</v>
      </c>
      <c r="F52" s="20">
        <f t="shared" si="0"/>
        <v>0</v>
      </c>
      <c r="G52" s="21">
        <f t="shared" si="1"/>
        <v>100</v>
      </c>
    </row>
    <row r="53" spans="1:7" ht="12" customHeight="1" x14ac:dyDescent="0.25">
      <c r="A53" s="46"/>
      <c r="B53" s="11"/>
      <c r="C53" s="46"/>
      <c r="D53" s="47"/>
      <c r="E53" s="47"/>
      <c r="F53" s="48"/>
      <c r="G53" s="48"/>
    </row>
    <row r="54" spans="1:7" ht="40.15" customHeight="1" x14ac:dyDescent="0.25">
      <c r="A54" s="95" t="s">
        <v>135</v>
      </c>
      <c r="B54" s="96"/>
      <c r="C54" s="96"/>
      <c r="D54" s="96"/>
      <c r="E54" s="96"/>
      <c r="F54" s="96"/>
      <c r="G54" s="97"/>
    </row>
    <row r="55" spans="1:7" ht="36" x14ac:dyDescent="0.25">
      <c r="A55" s="17" t="s">
        <v>70</v>
      </c>
      <c r="B55" s="18" t="s">
        <v>136</v>
      </c>
      <c r="C55" s="19" t="s">
        <v>35</v>
      </c>
      <c r="D55" s="17"/>
      <c r="E55" s="17"/>
      <c r="F55" s="20">
        <f t="shared" ref="F55:F62" si="2">E55-D55</f>
        <v>0</v>
      </c>
      <c r="G55" s="21" t="e">
        <f t="shared" ref="G55:G62" si="3">E55/D55*100</f>
        <v>#DIV/0!</v>
      </c>
    </row>
    <row r="56" spans="1:7" x14ac:dyDescent="0.25">
      <c r="A56" s="18"/>
      <c r="B56" s="18" t="s">
        <v>161</v>
      </c>
      <c r="C56" s="19" t="s">
        <v>35</v>
      </c>
      <c r="D56" s="17"/>
      <c r="E56" s="17">
        <v>1456</v>
      </c>
      <c r="F56" s="20">
        <f t="shared" si="2"/>
        <v>1456</v>
      </c>
      <c r="G56" s="21" t="e">
        <f t="shared" si="3"/>
        <v>#DIV/0!</v>
      </c>
    </row>
    <row r="57" spans="1:7" ht="24" x14ac:dyDescent="0.25">
      <c r="A57" s="17" t="s">
        <v>73</v>
      </c>
      <c r="B57" s="18" t="s">
        <v>137</v>
      </c>
      <c r="C57" s="19" t="s">
        <v>35</v>
      </c>
      <c r="D57" s="17"/>
      <c r="E57" s="17"/>
      <c r="F57" s="20">
        <f t="shared" si="2"/>
        <v>0</v>
      </c>
      <c r="G57" s="21" t="e">
        <f t="shared" si="3"/>
        <v>#DIV/0!</v>
      </c>
    </row>
    <row r="58" spans="1:7" x14ac:dyDescent="0.25">
      <c r="A58" s="18"/>
      <c r="B58" s="18" t="s">
        <v>160</v>
      </c>
      <c r="C58" s="19" t="s">
        <v>35</v>
      </c>
      <c r="D58" s="17">
        <v>1393.28</v>
      </c>
      <c r="E58" s="17">
        <v>322.33999999999997</v>
      </c>
      <c r="F58" s="20">
        <f t="shared" si="2"/>
        <v>-1070.94</v>
      </c>
      <c r="G58" s="21">
        <f t="shared" si="3"/>
        <v>23.135335323840145</v>
      </c>
    </row>
    <row r="59" spans="1:7" ht="36" x14ac:dyDescent="0.25">
      <c r="A59" s="17" t="s">
        <v>76</v>
      </c>
      <c r="B59" s="18" t="s">
        <v>77</v>
      </c>
      <c r="C59" s="19" t="s">
        <v>35</v>
      </c>
      <c r="D59" s="17"/>
      <c r="E59" s="17"/>
      <c r="F59" s="20">
        <f t="shared" si="2"/>
        <v>0</v>
      </c>
      <c r="G59" s="21" t="e">
        <f t="shared" si="3"/>
        <v>#DIV/0!</v>
      </c>
    </row>
    <row r="60" spans="1:7" x14ac:dyDescent="0.25">
      <c r="A60" s="17"/>
      <c r="B60" s="18" t="s">
        <v>72</v>
      </c>
      <c r="C60" s="19" t="s">
        <v>35</v>
      </c>
      <c r="D60" s="17"/>
      <c r="E60" s="17"/>
      <c r="F60" s="20">
        <f t="shared" si="2"/>
        <v>0</v>
      </c>
      <c r="G60" s="21" t="e">
        <f t="shared" si="3"/>
        <v>#DIV/0!</v>
      </c>
    </row>
    <row r="61" spans="1:7" ht="24" x14ac:dyDescent="0.25">
      <c r="A61" s="17" t="s">
        <v>78</v>
      </c>
      <c r="B61" s="18" t="s">
        <v>79</v>
      </c>
      <c r="C61" s="19" t="s">
        <v>35</v>
      </c>
      <c r="D61" s="17"/>
      <c r="E61" s="17"/>
      <c r="F61" s="20">
        <f t="shared" si="2"/>
        <v>0</v>
      </c>
      <c r="G61" s="21" t="e">
        <f t="shared" si="3"/>
        <v>#DIV/0!</v>
      </c>
    </row>
    <row r="62" spans="1:7" ht="24" x14ac:dyDescent="0.25">
      <c r="A62" s="17" t="s">
        <v>80</v>
      </c>
      <c r="B62" s="18" t="s">
        <v>81</v>
      </c>
      <c r="C62" s="19" t="s">
        <v>35</v>
      </c>
      <c r="D62" s="17"/>
      <c r="E62" s="17"/>
      <c r="F62" s="20">
        <f t="shared" si="2"/>
        <v>0</v>
      </c>
      <c r="G62" s="21" t="e">
        <f t="shared" si="3"/>
        <v>#DIV/0!</v>
      </c>
    </row>
    <row r="63" spans="1:7" ht="26.45" customHeight="1" x14ac:dyDescent="0.25">
      <c r="A63" s="88" t="s">
        <v>138</v>
      </c>
      <c r="B63" s="88"/>
      <c r="C63" s="88"/>
      <c r="D63" s="88"/>
      <c r="E63" s="88"/>
      <c r="F63" s="88"/>
      <c r="G63" s="88"/>
    </row>
    <row r="64" spans="1:7" ht="14.45" customHeight="1" x14ac:dyDescent="0.25">
      <c r="A64" s="75" t="s">
        <v>1</v>
      </c>
      <c r="B64" s="87" t="s">
        <v>139</v>
      </c>
      <c r="C64" s="87" t="s">
        <v>107</v>
      </c>
      <c r="D64" s="88" t="s">
        <v>140</v>
      </c>
      <c r="E64" s="88"/>
      <c r="F64" s="75" t="s">
        <v>86</v>
      </c>
      <c r="G64" s="75" t="s">
        <v>87</v>
      </c>
    </row>
    <row r="65" spans="1:7" x14ac:dyDescent="0.25">
      <c r="A65" s="75"/>
      <c r="B65" s="87"/>
      <c r="C65" s="87"/>
      <c r="D65" s="12" t="s">
        <v>4</v>
      </c>
      <c r="E65" s="12" t="s">
        <v>5</v>
      </c>
      <c r="F65" s="75"/>
      <c r="G65" s="75"/>
    </row>
    <row r="66" spans="1:7" x14ac:dyDescent="0.25">
      <c r="A66" s="49" t="s">
        <v>141</v>
      </c>
      <c r="B66" s="50"/>
      <c r="C66" s="50"/>
      <c r="D66" s="50"/>
      <c r="E66" s="50"/>
      <c r="F66" s="50"/>
      <c r="G66" s="50"/>
    </row>
    <row r="67" spans="1:7" ht="120" x14ac:dyDescent="0.25">
      <c r="A67" s="51" t="s">
        <v>70</v>
      </c>
      <c r="B67" s="13" t="s">
        <v>142</v>
      </c>
      <c r="C67" s="14" t="s">
        <v>7</v>
      </c>
      <c r="D67" s="13">
        <v>0</v>
      </c>
      <c r="E67" s="13">
        <v>0</v>
      </c>
      <c r="F67" s="13"/>
      <c r="G67" s="37"/>
    </row>
    <row r="68" spans="1:7" ht="84" x14ac:dyDescent="0.25">
      <c r="A68" s="51" t="s">
        <v>73</v>
      </c>
      <c r="B68" s="13" t="s">
        <v>143</v>
      </c>
      <c r="C68" s="14" t="s">
        <v>7</v>
      </c>
      <c r="D68" s="13">
        <v>0</v>
      </c>
      <c r="E68" s="13">
        <v>0</v>
      </c>
      <c r="F68" s="37"/>
      <c r="G68" s="37"/>
    </row>
    <row r="69" spans="1:7" x14ac:dyDescent="0.25">
      <c r="A69" s="49" t="s">
        <v>144</v>
      </c>
      <c r="B69" s="49"/>
      <c r="C69" s="15"/>
      <c r="D69" s="49"/>
      <c r="E69" s="49"/>
      <c r="F69" s="49"/>
      <c r="G69" s="49"/>
    </row>
    <row r="70" spans="1:7" ht="60" x14ac:dyDescent="0.25">
      <c r="A70" s="51" t="s">
        <v>76</v>
      </c>
      <c r="B70" s="13" t="s">
        <v>145</v>
      </c>
      <c r="C70" s="14" t="s">
        <v>92</v>
      </c>
      <c r="D70" s="13"/>
      <c r="E70" s="13"/>
      <c r="F70" s="37"/>
      <c r="G70" s="37"/>
    </row>
    <row r="71" spans="1:7" x14ac:dyDescent="0.25">
      <c r="A71" s="49" t="s">
        <v>146</v>
      </c>
      <c r="B71" s="49"/>
      <c r="C71" s="15"/>
      <c r="D71" s="49"/>
      <c r="E71" s="49"/>
      <c r="F71" s="49"/>
      <c r="G71" s="49"/>
    </row>
    <row r="72" spans="1:7" ht="48" x14ac:dyDescent="0.25">
      <c r="A72" s="51" t="s">
        <v>78</v>
      </c>
      <c r="B72" s="13" t="s">
        <v>147</v>
      </c>
      <c r="C72" s="14" t="s">
        <v>7</v>
      </c>
      <c r="D72" s="13">
        <v>15.9</v>
      </c>
      <c r="E72" s="13">
        <v>17.3</v>
      </c>
      <c r="F72" s="15"/>
      <c r="G72" s="15"/>
    </row>
    <row r="73" spans="1:7" ht="48" x14ac:dyDescent="0.25">
      <c r="A73" s="51" t="s">
        <v>80</v>
      </c>
      <c r="B73" s="13" t="s">
        <v>148</v>
      </c>
      <c r="C73" s="14" t="s">
        <v>149</v>
      </c>
      <c r="D73" s="13">
        <v>0.88</v>
      </c>
      <c r="E73" s="13">
        <v>1.1599999999999999</v>
      </c>
      <c r="F73" s="37"/>
      <c r="G73" s="37"/>
    </row>
    <row r="74" spans="1:7" ht="60" x14ac:dyDescent="0.25">
      <c r="A74" s="51" t="s">
        <v>150</v>
      </c>
      <c r="B74" s="13" t="s">
        <v>151</v>
      </c>
      <c r="C74" s="14" t="s">
        <v>149</v>
      </c>
      <c r="D74" s="13"/>
      <c r="E74" s="13"/>
      <c r="F74" s="37"/>
      <c r="G74" s="37"/>
    </row>
    <row r="76" spans="1:7" s="16" customFormat="1" x14ac:dyDescent="0.25">
      <c r="A76" s="52"/>
      <c r="B76" s="52" t="s">
        <v>102</v>
      </c>
      <c r="C76" s="52"/>
      <c r="D76" s="52"/>
      <c r="E76" s="53"/>
      <c r="F76" s="53"/>
      <c r="G76" s="46"/>
    </row>
    <row r="77" spans="1:7" s="16" customFormat="1" x14ac:dyDescent="0.25">
      <c r="A77" s="52"/>
      <c r="B77" s="52"/>
      <c r="C77" s="54" t="s">
        <v>103</v>
      </c>
      <c r="D77" s="52"/>
      <c r="E77" s="54" t="s">
        <v>104</v>
      </c>
      <c r="F77" s="54"/>
      <c r="G77" s="55"/>
    </row>
    <row r="78" spans="1:7" s="16" customFormat="1" x14ac:dyDescent="0.25">
      <c r="A78" s="52"/>
      <c r="B78" s="52"/>
      <c r="C78" s="53" t="s">
        <v>105</v>
      </c>
      <c r="D78" s="52"/>
      <c r="E78" s="52"/>
      <c r="F78" s="52"/>
      <c r="G78" s="52"/>
    </row>
  </sheetData>
  <mergeCells count="17">
    <mergeCell ref="A1:G1"/>
    <mergeCell ref="A20:G20"/>
    <mergeCell ref="A41:A42"/>
    <mergeCell ref="A54:G54"/>
    <mergeCell ref="A63:G63"/>
    <mergeCell ref="G64:G65"/>
    <mergeCell ref="A3:F3"/>
    <mergeCell ref="A5:A6"/>
    <mergeCell ref="B5:B6"/>
    <mergeCell ref="C5:C6"/>
    <mergeCell ref="D5:G5"/>
    <mergeCell ref="A7:G7"/>
    <mergeCell ref="A64:A65"/>
    <mergeCell ref="B64:B65"/>
    <mergeCell ref="C64:C65"/>
    <mergeCell ref="D64:E64"/>
    <mergeCell ref="F64:F65"/>
  </mergeCells>
  <pageMargins left="0.6" right="0.2" top="0.37" bottom="0.2800000000000000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workbookViewId="0">
      <selection activeCell="D19" sqref="D19"/>
    </sheetView>
  </sheetViews>
  <sheetFormatPr defaultRowHeight="15" x14ac:dyDescent="0.25"/>
  <cols>
    <col min="1" max="1" width="6.140625" style="52" customWidth="1"/>
    <col min="2" max="2" width="37.5703125" style="52" customWidth="1"/>
    <col min="3" max="3" width="12.28515625" style="52" customWidth="1"/>
    <col min="4" max="4" width="11.85546875" style="52" customWidth="1"/>
    <col min="5" max="5" width="11.140625" style="52" customWidth="1"/>
    <col min="6" max="6" width="12.140625" style="52" customWidth="1"/>
    <col min="7" max="7" width="9.5703125" style="52" customWidth="1"/>
    <col min="8" max="8" width="11.42578125" bestFit="1" customWidth="1"/>
    <col min="9" max="9" width="15" customWidth="1"/>
    <col min="10" max="10" width="10.5703125" bestFit="1" customWidth="1"/>
  </cols>
  <sheetData>
    <row r="1" spans="1:8" ht="24" customHeight="1" x14ac:dyDescent="0.25">
      <c r="A1" s="89" t="s">
        <v>158</v>
      </c>
      <c r="B1" s="89"/>
      <c r="C1" s="89"/>
      <c r="D1" s="89"/>
      <c r="E1" s="89"/>
      <c r="F1" s="89"/>
      <c r="G1" s="89"/>
    </row>
    <row r="2" spans="1:8" x14ac:dyDescent="0.25">
      <c r="A2" s="98"/>
      <c r="B2" s="98"/>
      <c r="C2" s="98"/>
      <c r="D2" s="98"/>
      <c r="E2" s="98"/>
      <c r="F2" s="98"/>
      <c r="G2" s="98"/>
      <c r="H2" s="1"/>
    </row>
    <row r="3" spans="1:8" x14ac:dyDescent="0.25">
      <c r="A3" s="76" t="s">
        <v>0</v>
      </c>
      <c r="B3" s="76"/>
      <c r="C3" s="76"/>
      <c r="D3" s="76"/>
      <c r="E3" s="76"/>
      <c r="F3" s="76"/>
      <c r="G3" s="23"/>
      <c r="H3" s="2"/>
    </row>
    <row r="4" spans="1:8" ht="7.9" customHeight="1" x14ac:dyDescent="0.25">
      <c r="A4" s="22"/>
      <c r="B4" s="22"/>
      <c r="C4" s="22"/>
      <c r="D4" s="22"/>
      <c r="E4" s="22"/>
      <c r="F4" s="22"/>
      <c r="G4" s="22"/>
    </row>
    <row r="5" spans="1:8" ht="15.6" customHeight="1" x14ac:dyDescent="0.25">
      <c r="A5" s="99" t="s">
        <v>1</v>
      </c>
      <c r="B5" s="99" t="s">
        <v>2</v>
      </c>
      <c r="C5" s="99" t="s">
        <v>3</v>
      </c>
      <c r="D5" s="101" t="s">
        <v>157</v>
      </c>
      <c r="E5" s="102"/>
      <c r="F5" s="102"/>
      <c r="G5" s="103"/>
    </row>
    <row r="6" spans="1:8" ht="15.75" customHeight="1" x14ac:dyDescent="0.25">
      <c r="A6" s="100"/>
      <c r="B6" s="100"/>
      <c r="C6" s="100"/>
      <c r="D6" s="12" t="s">
        <v>4</v>
      </c>
      <c r="E6" s="12" t="s">
        <v>5</v>
      </c>
      <c r="F6" s="6" t="s">
        <v>6</v>
      </c>
      <c r="G6" s="12" t="s">
        <v>7</v>
      </c>
    </row>
    <row r="7" spans="1:8" ht="15" customHeight="1" x14ac:dyDescent="0.25">
      <c r="A7" s="12"/>
      <c r="B7" s="107" t="s">
        <v>8</v>
      </c>
      <c r="C7" s="91"/>
      <c r="D7" s="91"/>
      <c r="E7" s="91"/>
      <c r="F7" s="91"/>
      <c r="G7" s="92"/>
    </row>
    <row r="8" spans="1:8" ht="15.75" customHeight="1" x14ac:dyDescent="0.25">
      <c r="A8" s="19">
        <v>1</v>
      </c>
      <c r="B8" s="56" t="s">
        <v>9</v>
      </c>
      <c r="C8" s="19" t="s">
        <v>10</v>
      </c>
      <c r="D8" s="20">
        <f>D9+D10</f>
        <v>0</v>
      </c>
      <c r="E8" s="20">
        <f>E9+E10</f>
        <v>0</v>
      </c>
      <c r="F8" s="20">
        <f>E8-D8</f>
        <v>0</v>
      </c>
      <c r="G8" s="21" t="e">
        <f>E8/D8*100</f>
        <v>#DIV/0!</v>
      </c>
    </row>
    <row r="9" spans="1:8" ht="18" customHeight="1" x14ac:dyDescent="0.25">
      <c r="A9" s="19">
        <v>2</v>
      </c>
      <c r="B9" s="56" t="s">
        <v>11</v>
      </c>
      <c r="C9" s="19" t="s">
        <v>10</v>
      </c>
      <c r="D9" s="31"/>
      <c r="E9" s="31"/>
      <c r="F9" s="20">
        <f>E9-D9</f>
        <v>0</v>
      </c>
      <c r="G9" s="21" t="e">
        <f>E9/D9*100</f>
        <v>#DIV/0!</v>
      </c>
    </row>
    <row r="10" spans="1:8" x14ac:dyDescent="0.25">
      <c r="A10" s="19">
        <v>3</v>
      </c>
      <c r="B10" s="56" t="s">
        <v>12</v>
      </c>
      <c r="C10" s="19" t="s">
        <v>10</v>
      </c>
      <c r="D10" s="20">
        <f>D11+D12+D13+D14</f>
        <v>0</v>
      </c>
      <c r="E10" s="20">
        <f>E11+E12+E13+E14</f>
        <v>0</v>
      </c>
      <c r="F10" s="20">
        <f t="shared" ref="F10:F22" si="0">E10-D10</f>
        <v>0</v>
      </c>
      <c r="G10" s="21" t="e">
        <f t="shared" ref="G10:G22" si="1">E10/D10*100</f>
        <v>#DIV/0!</v>
      </c>
    </row>
    <row r="11" spans="1:8" ht="15.75" customHeight="1" x14ac:dyDescent="0.25">
      <c r="A11" s="57" t="s">
        <v>13</v>
      </c>
      <c r="B11" s="8" t="s">
        <v>14</v>
      </c>
      <c r="C11" s="19" t="s">
        <v>10</v>
      </c>
      <c r="D11" s="31"/>
      <c r="E11" s="31"/>
      <c r="F11" s="20">
        <f t="shared" si="0"/>
        <v>0</v>
      </c>
      <c r="G11" s="21" t="e">
        <f t="shared" si="1"/>
        <v>#DIV/0!</v>
      </c>
      <c r="H11" s="3"/>
    </row>
    <row r="12" spans="1:8" ht="14.25" customHeight="1" x14ac:dyDescent="0.25">
      <c r="A12" s="57" t="s">
        <v>15</v>
      </c>
      <c r="B12" s="8" t="s">
        <v>16</v>
      </c>
      <c r="C12" s="19" t="s">
        <v>10</v>
      </c>
      <c r="D12" s="31"/>
      <c r="E12" s="31"/>
      <c r="F12" s="20">
        <f t="shared" si="0"/>
        <v>0</v>
      </c>
      <c r="G12" s="21" t="e">
        <f t="shared" si="1"/>
        <v>#DIV/0!</v>
      </c>
      <c r="H12" s="3"/>
    </row>
    <row r="13" spans="1:8" ht="14.25" customHeight="1" x14ac:dyDescent="0.25">
      <c r="A13" s="19" t="s">
        <v>17</v>
      </c>
      <c r="B13" s="8" t="s">
        <v>18</v>
      </c>
      <c r="C13" s="19" t="s">
        <v>10</v>
      </c>
      <c r="D13" s="31"/>
      <c r="E13" s="31"/>
      <c r="F13" s="20">
        <f t="shared" si="0"/>
        <v>0</v>
      </c>
      <c r="G13" s="21" t="e">
        <f t="shared" si="1"/>
        <v>#DIV/0!</v>
      </c>
    </row>
    <row r="14" spans="1:8" ht="24.75" x14ac:dyDescent="0.25">
      <c r="A14" s="19" t="s">
        <v>19</v>
      </c>
      <c r="B14" s="8" t="s">
        <v>20</v>
      </c>
      <c r="C14" s="19"/>
      <c r="D14" s="31"/>
      <c r="E14" s="31"/>
      <c r="F14" s="20">
        <f t="shared" si="0"/>
        <v>0</v>
      </c>
      <c r="G14" s="21" t="e">
        <f t="shared" si="1"/>
        <v>#DIV/0!</v>
      </c>
    </row>
    <row r="15" spans="1:8" x14ac:dyDescent="0.25">
      <c r="A15" s="58">
        <v>4</v>
      </c>
      <c r="B15" s="59" t="s">
        <v>21</v>
      </c>
      <c r="C15" s="29" t="s">
        <v>22</v>
      </c>
      <c r="D15" s="60">
        <f>D16+D17</f>
        <v>0</v>
      </c>
      <c r="E15" s="60">
        <f>E16+E17</f>
        <v>0</v>
      </c>
      <c r="F15" s="20">
        <f t="shared" si="0"/>
        <v>0</v>
      </c>
      <c r="G15" s="21" t="e">
        <f t="shared" si="1"/>
        <v>#DIV/0!</v>
      </c>
    </row>
    <row r="16" spans="1:8" x14ac:dyDescent="0.25">
      <c r="A16" s="58"/>
      <c r="B16" s="61" t="s">
        <v>23</v>
      </c>
      <c r="C16" s="29" t="s">
        <v>22</v>
      </c>
      <c r="D16" s="62"/>
      <c r="E16" s="31"/>
      <c r="F16" s="20">
        <f t="shared" si="0"/>
        <v>0</v>
      </c>
      <c r="G16" s="21" t="e">
        <f t="shared" si="1"/>
        <v>#DIV/0!</v>
      </c>
    </row>
    <row r="17" spans="1:10" x14ac:dyDescent="0.25">
      <c r="A17" s="58"/>
      <c r="B17" s="63" t="s">
        <v>24</v>
      </c>
      <c r="C17" s="64" t="s">
        <v>22</v>
      </c>
      <c r="D17" s="62"/>
      <c r="E17" s="31"/>
      <c r="F17" s="20">
        <f t="shared" si="0"/>
        <v>0</v>
      </c>
      <c r="G17" s="21" t="e">
        <f t="shared" si="1"/>
        <v>#DIV/0!</v>
      </c>
    </row>
    <row r="18" spans="1:10" ht="24" x14ac:dyDescent="0.25">
      <c r="A18" s="58">
        <v>5</v>
      </c>
      <c r="B18" s="59" t="s">
        <v>25</v>
      </c>
      <c r="C18" s="29" t="s">
        <v>22</v>
      </c>
      <c r="D18" s="60">
        <f>D19+D20</f>
        <v>0</v>
      </c>
      <c r="E18" s="60">
        <f>E19+E20</f>
        <v>0</v>
      </c>
      <c r="F18" s="20">
        <f t="shared" si="0"/>
        <v>0</v>
      </c>
      <c r="G18" s="21" t="e">
        <f t="shared" si="1"/>
        <v>#DIV/0!</v>
      </c>
    </row>
    <row r="19" spans="1:10" x14ac:dyDescent="0.25">
      <c r="A19" s="58"/>
      <c r="B19" s="18" t="s">
        <v>26</v>
      </c>
      <c r="C19" s="29" t="s">
        <v>22</v>
      </c>
      <c r="D19" s="62"/>
      <c r="E19" s="31"/>
      <c r="F19" s="20">
        <f t="shared" si="0"/>
        <v>0</v>
      </c>
      <c r="G19" s="21" t="e">
        <f t="shared" si="1"/>
        <v>#DIV/0!</v>
      </c>
    </row>
    <row r="20" spans="1:10" ht="36" x14ac:dyDescent="0.25">
      <c r="A20" s="58"/>
      <c r="B20" s="18" t="s">
        <v>27</v>
      </c>
      <c r="C20" s="29" t="s">
        <v>22</v>
      </c>
      <c r="D20" s="62"/>
      <c r="E20" s="31"/>
      <c r="F20" s="20">
        <f t="shared" si="0"/>
        <v>0</v>
      </c>
      <c r="G20" s="21" t="e">
        <f t="shared" si="1"/>
        <v>#DIV/0!</v>
      </c>
    </row>
    <row r="21" spans="1:10" ht="17.25" customHeight="1" x14ac:dyDescent="0.25">
      <c r="A21" s="19">
        <v>6</v>
      </c>
      <c r="B21" s="65" t="s">
        <v>28</v>
      </c>
      <c r="C21" s="66" t="s">
        <v>10</v>
      </c>
      <c r="D21" s="31"/>
      <c r="E21" s="31"/>
      <c r="F21" s="20">
        <f t="shared" si="0"/>
        <v>0</v>
      </c>
      <c r="G21" s="21" t="e">
        <f t="shared" si="1"/>
        <v>#DIV/0!</v>
      </c>
    </row>
    <row r="22" spans="1:10" ht="12.75" customHeight="1" x14ac:dyDescent="0.25">
      <c r="A22" s="19">
        <v>7</v>
      </c>
      <c r="B22" s="56" t="s">
        <v>29</v>
      </c>
      <c r="C22" s="19" t="s">
        <v>10</v>
      </c>
      <c r="D22" s="31"/>
      <c r="E22" s="31"/>
      <c r="F22" s="20">
        <f t="shared" si="0"/>
        <v>0</v>
      </c>
      <c r="G22" s="21" t="e">
        <f t="shared" si="1"/>
        <v>#DIV/0!</v>
      </c>
    </row>
    <row r="23" spans="1:10" x14ac:dyDescent="0.25">
      <c r="A23" s="38" t="s">
        <v>30</v>
      </c>
      <c r="B23" s="36" t="s">
        <v>31</v>
      </c>
      <c r="C23" s="19" t="s">
        <v>32</v>
      </c>
      <c r="D23" s="20" t="e">
        <f>D22/D8*100</f>
        <v>#DIV/0!</v>
      </c>
      <c r="E23" s="20" t="e">
        <f>E22/E8*100</f>
        <v>#DIV/0!</v>
      </c>
      <c r="F23" s="20"/>
      <c r="G23" s="21"/>
    </row>
    <row r="24" spans="1:10" ht="12.75" customHeight="1" x14ac:dyDescent="0.25">
      <c r="A24" s="90" t="s">
        <v>33</v>
      </c>
      <c r="B24" s="91"/>
      <c r="C24" s="91"/>
      <c r="D24" s="91"/>
      <c r="E24" s="91"/>
      <c r="F24" s="91"/>
      <c r="G24" s="92"/>
    </row>
    <row r="25" spans="1:10" ht="12.75" customHeight="1" x14ac:dyDescent="0.25">
      <c r="A25" s="7">
        <v>1</v>
      </c>
      <c r="B25" s="30" t="s">
        <v>34</v>
      </c>
      <c r="C25" s="19" t="s">
        <v>35</v>
      </c>
      <c r="D25" s="20">
        <f>D27+D37+D31+D41+D42+D43+D44+D45</f>
        <v>0</v>
      </c>
      <c r="E25" s="20">
        <f>E27+E37+E31+E41+E42+E43+E44+E45</f>
        <v>0</v>
      </c>
      <c r="F25" s="20">
        <f t="shared" ref="F25:F55" si="2">E25-D25</f>
        <v>0</v>
      </c>
      <c r="G25" s="21" t="e">
        <f t="shared" ref="G25:G55" si="3">E25/D25*100</f>
        <v>#DIV/0!</v>
      </c>
      <c r="I25" s="4"/>
      <c r="J25" s="5"/>
    </row>
    <row r="26" spans="1:10" ht="12" customHeight="1" x14ac:dyDescent="0.25">
      <c r="A26" s="7"/>
      <c r="B26" s="34" t="s">
        <v>36</v>
      </c>
      <c r="C26" s="19"/>
      <c r="D26" s="20"/>
      <c r="E26" s="20"/>
      <c r="F26" s="20">
        <f t="shared" si="2"/>
        <v>0</v>
      </c>
      <c r="G26" s="21" t="e">
        <f t="shared" si="3"/>
        <v>#DIV/0!</v>
      </c>
      <c r="I26" s="4"/>
    </row>
    <row r="27" spans="1:10" ht="15" customHeight="1" x14ac:dyDescent="0.25">
      <c r="A27" s="38"/>
      <c r="B27" s="39" t="s">
        <v>37</v>
      </c>
      <c r="C27" s="19" t="s">
        <v>35</v>
      </c>
      <c r="D27" s="20">
        <f>D28+D29+D30</f>
        <v>0</v>
      </c>
      <c r="E27" s="20">
        <f>E28+E29+E30</f>
        <v>0</v>
      </c>
      <c r="F27" s="20">
        <f t="shared" si="2"/>
        <v>0</v>
      </c>
      <c r="G27" s="21" t="e">
        <f t="shared" si="3"/>
        <v>#DIV/0!</v>
      </c>
      <c r="H27" s="3"/>
      <c r="I27" s="4"/>
      <c r="J27" s="5"/>
    </row>
    <row r="28" spans="1:10" ht="15" customHeight="1" x14ac:dyDescent="0.25">
      <c r="A28" s="40"/>
      <c r="B28" s="34" t="s">
        <v>38</v>
      </c>
      <c r="C28" s="19" t="s">
        <v>35</v>
      </c>
      <c r="D28" s="31"/>
      <c r="E28" s="31"/>
      <c r="F28" s="20">
        <f t="shared" si="2"/>
        <v>0</v>
      </c>
      <c r="G28" s="21" t="e">
        <f t="shared" si="3"/>
        <v>#DIV/0!</v>
      </c>
      <c r="I28" s="4"/>
    </row>
    <row r="29" spans="1:10" ht="13.5" customHeight="1" x14ac:dyDescent="0.25">
      <c r="A29" s="7"/>
      <c r="B29" s="34" t="s">
        <v>39</v>
      </c>
      <c r="C29" s="19" t="s">
        <v>35</v>
      </c>
      <c r="D29" s="31"/>
      <c r="E29" s="31"/>
      <c r="F29" s="20">
        <f t="shared" si="2"/>
        <v>0</v>
      </c>
      <c r="G29" s="21" t="e">
        <f t="shared" si="3"/>
        <v>#DIV/0!</v>
      </c>
      <c r="I29" s="4"/>
    </row>
    <row r="30" spans="1:10" ht="12" customHeight="1" x14ac:dyDescent="0.25">
      <c r="A30" s="7"/>
      <c r="B30" s="34" t="s">
        <v>40</v>
      </c>
      <c r="C30" s="19" t="s">
        <v>35</v>
      </c>
      <c r="D30" s="31"/>
      <c r="E30" s="31"/>
      <c r="F30" s="20">
        <f t="shared" si="2"/>
        <v>0</v>
      </c>
      <c r="G30" s="21" t="e">
        <f t="shared" si="3"/>
        <v>#DIV/0!</v>
      </c>
      <c r="I30" s="4"/>
    </row>
    <row r="31" spans="1:10" ht="13.5" customHeight="1" x14ac:dyDescent="0.25">
      <c r="A31" s="7"/>
      <c r="B31" s="39" t="s">
        <v>41</v>
      </c>
      <c r="C31" s="19" t="s">
        <v>35</v>
      </c>
      <c r="D31" s="20"/>
      <c r="E31" s="20"/>
      <c r="F31" s="20">
        <f t="shared" si="2"/>
        <v>0</v>
      </c>
      <c r="G31" s="21" t="e">
        <f t="shared" si="3"/>
        <v>#DIV/0!</v>
      </c>
      <c r="I31" s="4"/>
      <c r="J31" s="4"/>
    </row>
    <row r="32" spans="1:10" ht="13.5" customHeight="1" x14ac:dyDescent="0.25">
      <c r="A32" s="7"/>
      <c r="B32" s="34" t="s">
        <v>42</v>
      </c>
      <c r="C32" s="19" t="s">
        <v>35</v>
      </c>
      <c r="D32" s="31"/>
      <c r="E32" s="31"/>
      <c r="F32" s="20">
        <f t="shared" si="2"/>
        <v>0</v>
      </c>
      <c r="G32" s="21" t="e">
        <f t="shared" si="3"/>
        <v>#DIV/0!</v>
      </c>
      <c r="I32" s="4"/>
    </row>
    <row r="33" spans="1:10" ht="49.9" customHeight="1" x14ac:dyDescent="0.25">
      <c r="A33" s="7"/>
      <c r="B33" s="69" t="s">
        <v>154</v>
      </c>
      <c r="C33" s="19" t="s">
        <v>35</v>
      </c>
      <c r="D33" s="20">
        <f>D34+D35+D36</f>
        <v>0</v>
      </c>
      <c r="E33" s="20">
        <f>E34+E35+E36</f>
        <v>0</v>
      </c>
      <c r="F33" s="20">
        <f t="shared" si="2"/>
        <v>0</v>
      </c>
      <c r="G33" s="21" t="e">
        <f t="shared" si="3"/>
        <v>#DIV/0!</v>
      </c>
      <c r="I33" s="4"/>
      <c r="J33" s="4"/>
    </row>
    <row r="34" spans="1:10" ht="14.25" customHeight="1" x14ac:dyDescent="0.25">
      <c r="A34" s="7"/>
      <c r="B34" s="8" t="s">
        <v>152</v>
      </c>
      <c r="C34" s="19" t="s">
        <v>35</v>
      </c>
      <c r="D34" s="31"/>
      <c r="E34" s="31"/>
      <c r="F34" s="20">
        <f t="shared" si="2"/>
        <v>0</v>
      </c>
      <c r="G34" s="21" t="e">
        <f t="shared" si="3"/>
        <v>#DIV/0!</v>
      </c>
      <c r="I34" s="4"/>
    </row>
    <row r="35" spans="1:10" ht="13.5" customHeight="1" x14ac:dyDescent="0.25">
      <c r="A35" s="7"/>
      <c r="B35" s="8" t="s">
        <v>43</v>
      </c>
      <c r="C35" s="19" t="s">
        <v>35</v>
      </c>
      <c r="D35" s="31"/>
      <c r="E35" s="31"/>
      <c r="F35" s="20">
        <f t="shared" si="2"/>
        <v>0</v>
      </c>
      <c r="G35" s="21" t="e">
        <f t="shared" si="3"/>
        <v>#DIV/0!</v>
      </c>
      <c r="I35" s="4"/>
    </row>
    <row r="36" spans="1:10" ht="13.5" customHeight="1" x14ac:dyDescent="0.25">
      <c r="A36" s="7"/>
      <c r="B36" s="70" t="s">
        <v>153</v>
      </c>
      <c r="C36" s="19" t="s">
        <v>35</v>
      </c>
      <c r="D36" s="31"/>
      <c r="E36" s="31"/>
      <c r="F36" s="20">
        <f t="shared" si="2"/>
        <v>0</v>
      </c>
      <c r="G36" s="21" t="e">
        <f t="shared" si="3"/>
        <v>#DIV/0!</v>
      </c>
      <c r="I36" s="4"/>
    </row>
    <row r="37" spans="1:10" ht="12.75" customHeight="1" x14ac:dyDescent="0.25">
      <c r="A37" s="7" t="s">
        <v>44</v>
      </c>
      <c r="B37" s="39" t="s">
        <v>45</v>
      </c>
      <c r="C37" s="19" t="s">
        <v>35</v>
      </c>
      <c r="D37" s="20">
        <f>D38*D39</f>
        <v>0</v>
      </c>
      <c r="E37" s="20">
        <f>E38*E39</f>
        <v>0</v>
      </c>
      <c r="F37" s="20">
        <f t="shared" si="2"/>
        <v>0</v>
      </c>
      <c r="G37" s="21" t="e">
        <f t="shared" si="3"/>
        <v>#DIV/0!</v>
      </c>
    </row>
    <row r="38" spans="1:10" ht="12.75" customHeight="1" x14ac:dyDescent="0.25">
      <c r="A38" s="7"/>
      <c r="B38" s="34" t="s">
        <v>46</v>
      </c>
      <c r="C38" s="19" t="s">
        <v>47</v>
      </c>
      <c r="D38" s="20"/>
      <c r="E38" s="20"/>
      <c r="F38" s="20">
        <f t="shared" si="2"/>
        <v>0</v>
      </c>
      <c r="G38" s="21" t="e">
        <f t="shared" si="3"/>
        <v>#DIV/0!</v>
      </c>
    </row>
    <row r="39" spans="1:10" ht="13.5" customHeight="1" x14ac:dyDescent="0.25">
      <c r="A39" s="7"/>
      <c r="B39" s="41" t="s">
        <v>48</v>
      </c>
      <c r="C39" s="42" t="s">
        <v>49</v>
      </c>
      <c r="D39" s="20"/>
      <c r="E39" s="20"/>
      <c r="F39" s="20">
        <f t="shared" si="2"/>
        <v>0</v>
      </c>
      <c r="G39" s="21" t="e">
        <f t="shared" si="3"/>
        <v>#DIV/0!</v>
      </c>
    </row>
    <row r="40" spans="1:10" ht="14.25" customHeight="1" x14ac:dyDescent="0.25">
      <c r="A40" s="7"/>
      <c r="B40" s="34" t="s">
        <v>50</v>
      </c>
      <c r="C40" s="42" t="s">
        <v>51</v>
      </c>
      <c r="D40" s="20" t="e">
        <f>D38/D8</f>
        <v>#DIV/0!</v>
      </c>
      <c r="E40" s="20" t="e">
        <f>E38/E8</f>
        <v>#DIV/0!</v>
      </c>
      <c r="F40" s="20" t="e">
        <f t="shared" si="2"/>
        <v>#DIV/0!</v>
      </c>
      <c r="G40" s="21" t="e">
        <f t="shared" si="3"/>
        <v>#DIV/0!</v>
      </c>
    </row>
    <row r="41" spans="1:10" ht="12.75" customHeight="1" x14ac:dyDescent="0.25">
      <c r="A41" s="7" t="s">
        <v>52</v>
      </c>
      <c r="B41" s="39" t="s">
        <v>53</v>
      </c>
      <c r="C41" s="19" t="s">
        <v>35</v>
      </c>
      <c r="D41" s="31"/>
      <c r="E41" s="31"/>
      <c r="F41" s="20">
        <f t="shared" si="2"/>
        <v>0</v>
      </c>
      <c r="G41" s="21" t="e">
        <f t="shared" si="3"/>
        <v>#DIV/0!</v>
      </c>
    </row>
    <row r="42" spans="1:10" ht="13.5" customHeight="1" x14ac:dyDescent="0.25">
      <c r="A42" s="43">
        <v>6</v>
      </c>
      <c r="B42" s="39" t="s">
        <v>54</v>
      </c>
      <c r="C42" s="19" t="s">
        <v>35</v>
      </c>
      <c r="D42" s="31"/>
      <c r="E42" s="31"/>
      <c r="F42" s="20">
        <f t="shared" si="2"/>
        <v>0</v>
      </c>
      <c r="G42" s="21" t="e">
        <f t="shared" si="3"/>
        <v>#DIV/0!</v>
      </c>
    </row>
    <row r="43" spans="1:10" ht="9" customHeight="1" x14ac:dyDescent="0.25">
      <c r="A43" s="43">
        <v>7</v>
      </c>
      <c r="B43" s="39" t="s">
        <v>55</v>
      </c>
      <c r="C43" s="19"/>
      <c r="D43" s="31"/>
      <c r="E43" s="31"/>
      <c r="F43" s="20">
        <f t="shared" si="2"/>
        <v>0</v>
      </c>
      <c r="G43" s="21" t="e">
        <f t="shared" si="3"/>
        <v>#DIV/0!</v>
      </c>
    </row>
    <row r="44" spans="1:10" ht="12" customHeight="1" x14ac:dyDescent="0.25">
      <c r="A44" s="93">
        <v>8</v>
      </c>
      <c r="B44" s="39" t="s">
        <v>56</v>
      </c>
      <c r="C44" s="19" t="s">
        <v>35</v>
      </c>
      <c r="D44" s="31"/>
      <c r="E44" s="31"/>
      <c r="F44" s="20">
        <f t="shared" si="2"/>
        <v>0</v>
      </c>
      <c r="G44" s="21" t="e">
        <f t="shared" si="3"/>
        <v>#DIV/0!</v>
      </c>
    </row>
    <row r="45" spans="1:10" ht="12.75" customHeight="1" x14ac:dyDescent="0.25">
      <c r="A45" s="94"/>
      <c r="B45" s="39" t="s">
        <v>57</v>
      </c>
      <c r="C45" s="19" t="s">
        <v>35</v>
      </c>
      <c r="D45" s="31"/>
      <c r="E45" s="31"/>
      <c r="F45" s="20">
        <f t="shared" si="2"/>
        <v>0</v>
      </c>
      <c r="G45" s="21" t="e">
        <f t="shared" si="3"/>
        <v>#DIV/0!</v>
      </c>
    </row>
    <row r="46" spans="1:10" ht="12" customHeight="1" x14ac:dyDescent="0.25">
      <c r="A46" s="7"/>
      <c r="B46" s="30" t="s">
        <v>58</v>
      </c>
      <c r="C46" s="19"/>
      <c r="D46" s="20"/>
      <c r="E46" s="20"/>
      <c r="F46" s="20">
        <f t="shared" si="2"/>
        <v>0</v>
      </c>
      <c r="G46" s="21" t="e">
        <f t="shared" si="3"/>
        <v>#DIV/0!</v>
      </c>
    </row>
    <row r="47" spans="1:10" x14ac:dyDescent="0.25">
      <c r="A47" s="7"/>
      <c r="B47" s="34" t="s">
        <v>59</v>
      </c>
      <c r="C47" s="19" t="s">
        <v>60</v>
      </c>
      <c r="D47" s="20" t="e">
        <f>D25/D11</f>
        <v>#DIV/0!</v>
      </c>
      <c r="E47" s="20" t="e">
        <f>E25/E11</f>
        <v>#DIV/0!</v>
      </c>
      <c r="F47" s="20" t="e">
        <f>E47-D47</f>
        <v>#DIV/0!</v>
      </c>
      <c r="G47" s="21" t="e">
        <f t="shared" si="3"/>
        <v>#DIV/0!</v>
      </c>
    </row>
    <row r="48" spans="1:10" x14ac:dyDescent="0.25">
      <c r="A48" s="7"/>
      <c r="B48" s="34" t="s">
        <v>61</v>
      </c>
      <c r="C48" s="19" t="s">
        <v>62</v>
      </c>
      <c r="D48" s="44"/>
      <c r="E48" s="44"/>
      <c r="F48" s="20">
        <f t="shared" si="2"/>
        <v>0</v>
      </c>
      <c r="G48" s="21" t="e">
        <f t="shared" si="3"/>
        <v>#DIV/0!</v>
      </c>
    </row>
    <row r="49" spans="1:7" x14ac:dyDescent="0.25">
      <c r="A49" s="7"/>
      <c r="B49" s="9" t="s">
        <v>63</v>
      </c>
      <c r="C49" s="19" t="s">
        <v>64</v>
      </c>
      <c r="D49" s="72"/>
      <c r="E49" s="72"/>
      <c r="F49" s="20">
        <f t="shared" si="2"/>
        <v>0</v>
      </c>
      <c r="G49" s="21" t="e">
        <f t="shared" si="3"/>
        <v>#DIV/0!</v>
      </c>
    </row>
    <row r="50" spans="1:7" x14ac:dyDescent="0.25">
      <c r="A50" s="43"/>
      <c r="B50" s="9" t="s">
        <v>65</v>
      </c>
      <c r="C50" s="45" t="s">
        <v>62</v>
      </c>
      <c r="D50" s="72"/>
      <c r="E50" s="72"/>
      <c r="F50" s="20">
        <f t="shared" si="2"/>
        <v>0</v>
      </c>
      <c r="G50" s="21" t="e">
        <f t="shared" si="3"/>
        <v>#DIV/0!</v>
      </c>
    </row>
    <row r="51" spans="1:7" x14ac:dyDescent="0.25">
      <c r="A51" s="43"/>
      <c r="B51" s="9" t="s">
        <v>66</v>
      </c>
      <c r="C51" s="45" t="s">
        <v>62</v>
      </c>
      <c r="D51" s="72"/>
      <c r="E51" s="72"/>
      <c r="F51" s="20">
        <f t="shared" si="2"/>
        <v>0</v>
      </c>
      <c r="G51" s="21" t="e">
        <f t="shared" si="3"/>
        <v>#DIV/0!</v>
      </c>
    </row>
    <row r="52" spans="1:7" x14ac:dyDescent="0.25">
      <c r="A52" s="7"/>
      <c r="B52" s="34" t="s">
        <v>67</v>
      </c>
      <c r="C52" s="19" t="s">
        <v>68</v>
      </c>
      <c r="D52" s="44"/>
      <c r="E52" s="44"/>
      <c r="F52" s="20">
        <f t="shared" si="2"/>
        <v>0</v>
      </c>
      <c r="G52" s="21" t="e">
        <f t="shared" si="3"/>
        <v>#DIV/0!</v>
      </c>
    </row>
    <row r="53" spans="1:7" x14ac:dyDescent="0.25">
      <c r="A53" s="7"/>
      <c r="B53" s="9" t="s">
        <v>63</v>
      </c>
      <c r="C53" s="19" t="s">
        <v>68</v>
      </c>
      <c r="D53" s="72"/>
      <c r="E53" s="72"/>
      <c r="F53" s="20">
        <f t="shared" si="2"/>
        <v>0</v>
      </c>
      <c r="G53" s="21" t="e">
        <f t="shared" si="3"/>
        <v>#DIV/0!</v>
      </c>
    </row>
    <row r="54" spans="1:7" x14ac:dyDescent="0.25">
      <c r="A54" s="43"/>
      <c r="B54" s="9" t="s">
        <v>65</v>
      </c>
      <c r="C54" s="19" t="s">
        <v>68</v>
      </c>
      <c r="D54" s="73"/>
      <c r="E54" s="73"/>
      <c r="F54" s="20">
        <f t="shared" si="2"/>
        <v>0</v>
      </c>
      <c r="G54" s="21" t="e">
        <f t="shared" si="3"/>
        <v>#DIV/0!</v>
      </c>
    </row>
    <row r="55" spans="1:7" x14ac:dyDescent="0.25">
      <c r="A55" s="19"/>
      <c r="B55" s="10" t="s">
        <v>66</v>
      </c>
      <c r="C55" s="19" t="s">
        <v>68</v>
      </c>
      <c r="D55" s="72"/>
      <c r="E55" s="72"/>
      <c r="F55" s="20">
        <f t="shared" si="2"/>
        <v>0</v>
      </c>
      <c r="G55" s="21" t="e">
        <f t="shared" si="3"/>
        <v>#DIV/0!</v>
      </c>
    </row>
    <row r="56" spans="1:7" x14ac:dyDescent="0.25">
      <c r="A56" s="46"/>
      <c r="B56" s="11"/>
      <c r="C56" s="46"/>
      <c r="D56" s="47"/>
      <c r="E56" s="47"/>
      <c r="F56" s="48"/>
      <c r="G56" s="48"/>
    </row>
    <row r="57" spans="1:7" ht="27" customHeight="1" x14ac:dyDescent="0.25">
      <c r="A57" s="95" t="s">
        <v>69</v>
      </c>
      <c r="B57" s="96"/>
      <c r="C57" s="96"/>
      <c r="D57" s="96"/>
      <c r="E57" s="96"/>
      <c r="F57" s="96"/>
      <c r="G57" s="97"/>
    </row>
    <row r="58" spans="1:7" ht="36" x14ac:dyDescent="0.25">
      <c r="A58" s="17" t="s">
        <v>70</v>
      </c>
      <c r="B58" s="18" t="s">
        <v>71</v>
      </c>
      <c r="C58" s="19" t="s">
        <v>35</v>
      </c>
      <c r="D58" s="17"/>
      <c r="E58" s="17"/>
      <c r="F58" s="20">
        <f t="shared" ref="F58:F65" si="4">E58-D58</f>
        <v>0</v>
      </c>
      <c r="G58" s="21" t="e">
        <f t="shared" ref="G58:G65" si="5">E58/D58*100</f>
        <v>#DIV/0!</v>
      </c>
    </row>
    <row r="59" spans="1:7" x14ac:dyDescent="0.25">
      <c r="A59" s="18"/>
      <c r="B59" s="18" t="s">
        <v>72</v>
      </c>
      <c r="C59" s="19" t="s">
        <v>35</v>
      </c>
      <c r="D59" s="71"/>
      <c r="E59" s="71"/>
      <c r="F59" s="20">
        <f t="shared" si="4"/>
        <v>0</v>
      </c>
      <c r="G59" s="21" t="e">
        <f t="shared" si="5"/>
        <v>#DIV/0!</v>
      </c>
    </row>
    <row r="60" spans="1:7" ht="24" x14ac:dyDescent="0.25">
      <c r="A60" s="17" t="s">
        <v>73</v>
      </c>
      <c r="B60" s="18" t="s">
        <v>74</v>
      </c>
      <c r="C60" s="19" t="s">
        <v>35</v>
      </c>
      <c r="D60" s="17"/>
      <c r="E60" s="17"/>
      <c r="F60" s="20">
        <f t="shared" si="4"/>
        <v>0</v>
      </c>
      <c r="G60" s="21" t="e">
        <f t="shared" si="5"/>
        <v>#DIV/0!</v>
      </c>
    </row>
    <row r="61" spans="1:7" x14ac:dyDescent="0.25">
      <c r="A61" s="18"/>
      <c r="B61" s="18" t="s">
        <v>75</v>
      </c>
      <c r="C61" s="19" t="s">
        <v>35</v>
      </c>
      <c r="D61" s="71"/>
      <c r="E61" s="71"/>
      <c r="F61" s="20">
        <f t="shared" si="4"/>
        <v>0</v>
      </c>
      <c r="G61" s="21" t="e">
        <f t="shared" si="5"/>
        <v>#DIV/0!</v>
      </c>
    </row>
    <row r="62" spans="1:7" ht="36" x14ac:dyDescent="0.25">
      <c r="A62" s="17" t="s">
        <v>76</v>
      </c>
      <c r="B62" s="18" t="s">
        <v>77</v>
      </c>
      <c r="C62" s="19" t="s">
        <v>35</v>
      </c>
      <c r="D62" s="17"/>
      <c r="E62" s="17"/>
      <c r="F62" s="20">
        <f t="shared" si="4"/>
        <v>0</v>
      </c>
      <c r="G62" s="21" t="e">
        <f t="shared" si="5"/>
        <v>#DIV/0!</v>
      </c>
    </row>
    <row r="63" spans="1:7" x14ac:dyDescent="0.25">
      <c r="A63" s="17"/>
      <c r="B63" s="18" t="s">
        <v>72</v>
      </c>
      <c r="C63" s="19" t="s">
        <v>35</v>
      </c>
      <c r="D63" s="71"/>
      <c r="E63" s="71"/>
      <c r="F63" s="20">
        <f t="shared" si="4"/>
        <v>0</v>
      </c>
      <c r="G63" s="21" t="e">
        <f t="shared" si="5"/>
        <v>#DIV/0!</v>
      </c>
    </row>
    <row r="64" spans="1:7" ht="24" x14ac:dyDescent="0.25">
      <c r="A64" s="17" t="s">
        <v>78</v>
      </c>
      <c r="B64" s="18" t="s">
        <v>79</v>
      </c>
      <c r="C64" s="19" t="s">
        <v>35</v>
      </c>
      <c r="D64" s="71"/>
      <c r="E64" s="71"/>
      <c r="F64" s="20">
        <f t="shared" si="4"/>
        <v>0</v>
      </c>
      <c r="G64" s="21" t="e">
        <f t="shared" si="5"/>
        <v>#DIV/0!</v>
      </c>
    </row>
    <row r="65" spans="1:7" ht="24" x14ac:dyDescent="0.25">
      <c r="A65" s="17" t="s">
        <v>80</v>
      </c>
      <c r="B65" s="18" t="s">
        <v>81</v>
      </c>
      <c r="C65" s="19" t="s">
        <v>35</v>
      </c>
      <c r="D65" s="71"/>
      <c r="E65" s="71"/>
      <c r="F65" s="20">
        <f t="shared" si="4"/>
        <v>0</v>
      </c>
      <c r="G65" s="21" t="e">
        <f t="shared" si="5"/>
        <v>#DIV/0!</v>
      </c>
    </row>
    <row r="67" spans="1:7" ht="24" customHeight="1" x14ac:dyDescent="0.25">
      <c r="A67" s="108" t="s">
        <v>82</v>
      </c>
      <c r="B67" s="109"/>
      <c r="C67" s="109"/>
      <c r="D67" s="109"/>
      <c r="E67" s="109"/>
      <c r="F67" s="109"/>
      <c r="G67" s="110"/>
    </row>
    <row r="68" spans="1:7" x14ac:dyDescent="0.25">
      <c r="A68" s="75" t="s">
        <v>1</v>
      </c>
      <c r="B68" s="75" t="s">
        <v>83</v>
      </c>
      <c r="C68" s="75" t="s">
        <v>84</v>
      </c>
      <c r="D68" s="75" t="s">
        <v>85</v>
      </c>
      <c r="E68" s="75"/>
      <c r="F68" s="75" t="s">
        <v>86</v>
      </c>
      <c r="G68" s="75" t="s">
        <v>87</v>
      </c>
    </row>
    <row r="69" spans="1:7" x14ac:dyDescent="0.25">
      <c r="A69" s="75"/>
      <c r="B69" s="75"/>
      <c r="C69" s="75"/>
      <c r="D69" s="6" t="s">
        <v>88</v>
      </c>
      <c r="E69" s="6" t="s">
        <v>89</v>
      </c>
      <c r="F69" s="75"/>
      <c r="G69" s="75"/>
    </row>
    <row r="70" spans="1:7" ht="16.149999999999999" customHeight="1" x14ac:dyDescent="0.25">
      <c r="A70" s="17" t="s">
        <v>70</v>
      </c>
      <c r="B70" s="104" t="s">
        <v>90</v>
      </c>
      <c r="C70" s="105"/>
      <c r="D70" s="105"/>
      <c r="E70" s="105"/>
      <c r="F70" s="105"/>
      <c r="G70" s="106"/>
    </row>
    <row r="71" spans="1:7" ht="36" x14ac:dyDescent="0.25">
      <c r="A71" s="17"/>
      <c r="B71" s="68" t="s">
        <v>91</v>
      </c>
      <c r="C71" s="17" t="s">
        <v>92</v>
      </c>
      <c r="D71" s="71"/>
      <c r="E71" s="71"/>
      <c r="F71" s="37"/>
      <c r="G71" s="37"/>
    </row>
    <row r="72" spans="1:7" x14ac:dyDescent="0.25">
      <c r="A72" s="17" t="s">
        <v>73</v>
      </c>
      <c r="B72" s="104" t="s">
        <v>93</v>
      </c>
      <c r="C72" s="105"/>
      <c r="D72" s="105"/>
      <c r="E72" s="105"/>
      <c r="F72" s="105"/>
      <c r="G72" s="106"/>
    </row>
    <row r="73" spans="1:7" ht="60" x14ac:dyDescent="0.25">
      <c r="A73" s="17"/>
      <c r="B73" s="68" t="s">
        <v>94</v>
      </c>
      <c r="C73" s="17" t="s">
        <v>7</v>
      </c>
      <c r="D73" s="71"/>
      <c r="E73" s="71"/>
      <c r="F73" s="37"/>
      <c r="G73" s="37"/>
    </row>
    <row r="74" spans="1:7" ht="60" x14ac:dyDescent="0.25">
      <c r="A74" s="17"/>
      <c r="B74" s="68" t="s">
        <v>95</v>
      </c>
      <c r="C74" s="17" t="s">
        <v>7</v>
      </c>
      <c r="D74" s="71"/>
      <c r="E74" s="71"/>
      <c r="F74" s="37"/>
      <c r="G74" s="37"/>
    </row>
    <row r="75" spans="1:7" ht="96" x14ac:dyDescent="0.25">
      <c r="A75" s="17"/>
      <c r="B75" s="68" t="s">
        <v>96</v>
      </c>
      <c r="C75" s="17" t="s">
        <v>7</v>
      </c>
      <c r="D75" s="71"/>
      <c r="E75" s="71"/>
      <c r="F75" s="37"/>
      <c r="G75" s="37"/>
    </row>
    <row r="76" spans="1:7" ht="12.6" customHeight="1" x14ac:dyDescent="0.25">
      <c r="A76" s="17" t="s">
        <v>76</v>
      </c>
      <c r="B76" s="104" t="s">
        <v>97</v>
      </c>
      <c r="C76" s="105"/>
      <c r="D76" s="105"/>
      <c r="E76" s="105"/>
      <c r="F76" s="105"/>
      <c r="G76" s="106"/>
    </row>
    <row r="77" spans="1:7" ht="48" x14ac:dyDescent="0.25">
      <c r="A77" s="17"/>
      <c r="B77" s="68" t="s">
        <v>98</v>
      </c>
      <c r="C77" s="17" t="s">
        <v>99</v>
      </c>
      <c r="D77" s="71"/>
      <c r="E77" s="71"/>
      <c r="F77" s="37"/>
      <c r="G77" s="37"/>
    </row>
    <row r="78" spans="1:7" ht="48" x14ac:dyDescent="0.25">
      <c r="A78" s="17"/>
      <c r="B78" s="68" t="s">
        <v>100</v>
      </c>
      <c r="C78" s="17" t="s">
        <v>99</v>
      </c>
      <c r="D78" s="71"/>
      <c r="E78" s="71"/>
      <c r="F78" s="37"/>
      <c r="G78" s="37"/>
    </row>
    <row r="79" spans="1:7" x14ac:dyDescent="0.25">
      <c r="A79" s="17" t="s">
        <v>78</v>
      </c>
      <c r="B79" s="18" t="s">
        <v>101</v>
      </c>
      <c r="C79" s="17"/>
      <c r="D79" s="17"/>
      <c r="E79" s="17"/>
      <c r="F79" s="37"/>
      <c r="G79" s="37"/>
    </row>
    <row r="80" spans="1:7" x14ac:dyDescent="0.25">
      <c r="A80" s="67"/>
    </row>
    <row r="82" spans="2:6" x14ac:dyDescent="0.25">
      <c r="B82" s="52" t="s">
        <v>102</v>
      </c>
      <c r="E82" s="53"/>
      <c r="F82" s="53"/>
    </row>
    <row r="83" spans="2:6" x14ac:dyDescent="0.25">
      <c r="C83" s="54" t="s">
        <v>103</v>
      </c>
      <c r="E83" s="54" t="s">
        <v>104</v>
      </c>
      <c r="F83" s="54"/>
    </row>
    <row r="84" spans="2:6" x14ac:dyDescent="0.25">
      <c r="C84" s="53" t="s">
        <v>105</v>
      </c>
    </row>
  </sheetData>
  <mergeCells count="21">
    <mergeCell ref="G68:G69"/>
    <mergeCell ref="B70:G70"/>
    <mergeCell ref="B72:G72"/>
    <mergeCell ref="B76:G76"/>
    <mergeCell ref="B7:G7"/>
    <mergeCell ref="A24:G24"/>
    <mergeCell ref="A44:A45"/>
    <mergeCell ref="A57:G57"/>
    <mergeCell ref="A67:G67"/>
    <mergeCell ref="A68:A69"/>
    <mergeCell ref="B68:B69"/>
    <mergeCell ref="C68:C69"/>
    <mergeCell ref="D68:E68"/>
    <mergeCell ref="F68:F69"/>
    <mergeCell ref="A1:G1"/>
    <mergeCell ref="A2:G2"/>
    <mergeCell ref="A3:F3"/>
    <mergeCell ref="A5:A6"/>
    <mergeCell ref="B5:B6"/>
    <mergeCell ref="C5:C6"/>
    <mergeCell ref="D5:G5"/>
  </mergeCells>
  <pageMargins left="0.2" right="0.2" top="0.6" bottom="0.38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 2022 год</vt:lpstr>
      <vt:lpstr>ВО 2022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2021-03-01T09:00:33Z</cp:lastPrinted>
  <dcterms:created xsi:type="dcterms:W3CDTF">2021-02-26T12:50:42Z</dcterms:created>
  <dcterms:modified xsi:type="dcterms:W3CDTF">2024-03-25T08:21:21Z</dcterms:modified>
</cp:coreProperties>
</file>